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OXYSUB\kyouyu\kyoyu\事業課\22_ホームページ関係\⑧更新起案関係\210209_統計情報\統計情報\"/>
    </mc:Choice>
  </mc:AlternateContent>
  <bookViews>
    <workbookView xWindow="4320" yWindow="420" windowWidth="10845" windowHeight="8430" tabRatio="901"/>
  </bookViews>
  <sheets>
    <sheet name="①サービス種類別利用件数の状況" sheetId="13" r:id="rId1"/>
    <sheet name="②サービス種類別保険給付額の状況" sheetId="14" r:id="rId2"/>
    <sheet name="③介護保険受付件数及び給付費の推移" sheetId="16" r:id="rId3"/>
    <sheet name="④相談・苦情の件数" sheetId="17" r:id="rId4"/>
    <sheet name="グラフデータ" sheetId="15" state="hidden" r:id="rId5"/>
  </sheets>
  <definedNames>
    <definedName name="_xlnm.Print_Area" localSheetId="0">①サービス種類別利用件数の状況!$A$1:$Q$125</definedName>
    <definedName name="_xlnm.Print_Area" localSheetId="1">②サービス種類別保険給付額の状況!$A$1:$Q$125</definedName>
    <definedName name="_xlnm.Print_Area" localSheetId="2">③介護保険受付件数及び給付費の推移!$A$1:$L$37</definedName>
    <definedName name="_xlnm.Print_Area" localSheetId="3">④相談・苦情の件数!$A$1:$M$59</definedName>
    <definedName name="_xlnm.Print_Area" localSheetId="4">グラフデータ!$A$1:$Q$36</definedName>
  </definedNames>
  <calcPr calcId="162913"/>
</workbook>
</file>

<file path=xl/calcChain.xml><?xml version="1.0" encoding="utf-8"?>
<calcChain xmlns="http://schemas.openxmlformats.org/spreadsheetml/2006/main">
  <c r="J25" i="15" l="1"/>
  <c r="P40" i="14" l="1"/>
  <c r="P39" i="14"/>
  <c r="P38" i="14"/>
  <c r="P37" i="14"/>
  <c r="P36" i="14"/>
  <c r="P35" i="14"/>
  <c r="L27" i="15" l="1"/>
  <c r="H27" i="15"/>
  <c r="P15" i="15"/>
  <c r="L15" i="15"/>
  <c r="K25" i="15" l="1"/>
  <c r="G35" i="15" s="1"/>
  <c r="F35" i="15"/>
  <c r="G25" i="15"/>
  <c r="G34" i="15" s="1"/>
  <c r="F25" i="15"/>
  <c r="B57" i="17" s="1"/>
  <c r="O13" i="15"/>
  <c r="G33" i="15" s="1"/>
  <c r="N13" i="15"/>
  <c r="F33" i="15" s="1"/>
  <c r="K13" i="15"/>
  <c r="G32" i="15" s="1"/>
  <c r="J13" i="15"/>
  <c r="F44" i="17" s="1"/>
  <c r="H59" i="17"/>
  <c r="F59" i="17"/>
  <c r="H58" i="17"/>
  <c r="I57" i="17"/>
  <c r="G57" i="17"/>
  <c r="F57" i="17"/>
  <c r="G56" i="17"/>
  <c r="F56" i="17"/>
  <c r="G55" i="17"/>
  <c r="F55" i="17"/>
  <c r="G54" i="17"/>
  <c r="F54" i="17"/>
  <c r="G53" i="17"/>
  <c r="F53" i="17"/>
  <c r="G52" i="17"/>
  <c r="F52" i="17"/>
  <c r="G51" i="17"/>
  <c r="F51" i="17"/>
  <c r="G50" i="17"/>
  <c r="F50" i="17"/>
  <c r="F48" i="17"/>
  <c r="D59" i="17"/>
  <c r="B59" i="17"/>
  <c r="D58" i="17"/>
  <c r="E57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B48" i="17"/>
  <c r="L46" i="17"/>
  <c r="J46" i="17"/>
  <c r="M45" i="17"/>
  <c r="L45" i="17"/>
  <c r="M44" i="17"/>
  <c r="K43" i="17"/>
  <c r="J43" i="17"/>
  <c r="K42" i="17"/>
  <c r="J42" i="17"/>
  <c r="K41" i="17"/>
  <c r="J41" i="17"/>
  <c r="K40" i="17"/>
  <c r="J40" i="17"/>
  <c r="K39" i="17"/>
  <c r="J39" i="17"/>
  <c r="K38" i="17"/>
  <c r="J38" i="17"/>
  <c r="K37" i="17"/>
  <c r="J37" i="17"/>
  <c r="J35" i="17"/>
  <c r="H46" i="17"/>
  <c r="F46" i="17"/>
  <c r="I45" i="17"/>
  <c r="H45" i="17"/>
  <c r="I44" i="17"/>
  <c r="G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F35" i="17"/>
  <c r="B46" i="17"/>
  <c r="E45" i="17"/>
  <c r="D45" i="17"/>
  <c r="E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B35" i="17"/>
  <c r="E35" i="15"/>
  <c r="E34" i="15"/>
  <c r="E33" i="15"/>
  <c r="E32" i="15"/>
  <c r="E31" i="15"/>
  <c r="A17" i="15"/>
  <c r="A16" i="15"/>
  <c r="A15" i="15"/>
  <c r="A14" i="15"/>
  <c r="A13" i="15"/>
  <c r="L24" i="15"/>
  <c r="H56" i="17" s="1"/>
  <c r="L23" i="15"/>
  <c r="H55" i="17" s="1"/>
  <c r="L22" i="15"/>
  <c r="H54" i="17" s="1"/>
  <c r="L21" i="15"/>
  <c r="H53" i="17" s="1"/>
  <c r="L20" i="15"/>
  <c r="H52" i="17" s="1"/>
  <c r="L19" i="15"/>
  <c r="H51" i="17" s="1"/>
  <c r="L18" i="15"/>
  <c r="H50" i="17" s="1"/>
  <c r="H24" i="15"/>
  <c r="D56" i="17" s="1"/>
  <c r="H23" i="15"/>
  <c r="D55" i="17" s="1"/>
  <c r="H22" i="15"/>
  <c r="D54" i="17" s="1"/>
  <c r="H21" i="15"/>
  <c r="D53" i="17" s="1"/>
  <c r="H20" i="15"/>
  <c r="D52" i="17" s="1"/>
  <c r="H19" i="15"/>
  <c r="D51" i="17" s="1"/>
  <c r="H18" i="15"/>
  <c r="D50" i="17" s="1"/>
  <c r="P12" i="15"/>
  <c r="L43" i="17" s="1"/>
  <c r="P11" i="15"/>
  <c r="L42" i="17" s="1"/>
  <c r="P10" i="15"/>
  <c r="L41" i="17" s="1"/>
  <c r="P9" i="15"/>
  <c r="L40" i="17" s="1"/>
  <c r="P8" i="15"/>
  <c r="L39" i="17" s="1"/>
  <c r="P7" i="15"/>
  <c r="L38" i="17" s="1"/>
  <c r="P6" i="15"/>
  <c r="L37" i="17" s="1"/>
  <c r="L12" i="15"/>
  <c r="H43" i="17" s="1"/>
  <c r="L11" i="15"/>
  <c r="H42" i="17" s="1"/>
  <c r="L10" i="15"/>
  <c r="H41" i="17" s="1"/>
  <c r="L9" i="15"/>
  <c r="H40" i="17" s="1"/>
  <c r="L8" i="15"/>
  <c r="H39" i="17" s="1"/>
  <c r="L7" i="15"/>
  <c r="H38" i="17" s="1"/>
  <c r="L6" i="15"/>
  <c r="H37" i="17" s="1"/>
  <c r="H15" i="15"/>
  <c r="D46" i="17" s="1"/>
  <c r="H12" i="15"/>
  <c r="D43" i="17" s="1"/>
  <c r="H11" i="15"/>
  <c r="D42" i="17" s="1"/>
  <c r="H10" i="15"/>
  <c r="D41" i="17" s="1"/>
  <c r="H9" i="15"/>
  <c r="D40" i="17" s="1"/>
  <c r="H8" i="15"/>
  <c r="D39" i="17" s="1"/>
  <c r="H7" i="15"/>
  <c r="D38" i="17" s="1"/>
  <c r="H6" i="15"/>
  <c r="D37" i="17" s="1"/>
  <c r="G13" i="15"/>
  <c r="G31" i="15" s="1"/>
  <c r="F13" i="15"/>
  <c r="F31" i="15" s="1"/>
  <c r="C44" i="17" l="1"/>
  <c r="J44" i="17"/>
  <c r="P13" i="15"/>
  <c r="Q9" i="15" s="1"/>
  <c r="M40" i="17" s="1"/>
  <c r="K44" i="17"/>
  <c r="B44" i="17"/>
  <c r="C57" i="17"/>
  <c r="L25" i="15"/>
  <c r="H25" i="15"/>
  <c r="I24" i="15" s="1"/>
  <c r="E56" i="17" s="1"/>
  <c r="F34" i="15"/>
  <c r="Q7" i="15"/>
  <c r="M38" i="17" s="1"/>
  <c r="F32" i="15"/>
  <c r="L13" i="15"/>
  <c r="M11" i="15" s="1"/>
  <c r="I42" i="17" s="1"/>
  <c r="H13" i="15"/>
  <c r="F14" i="15" s="1"/>
  <c r="B45" i="17" s="1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M7" i="15" l="1"/>
  <c r="I38" i="17" s="1"/>
  <c r="I7" i="15"/>
  <c r="E38" i="17" s="1"/>
  <c r="Q6" i="15"/>
  <c r="M37" i="17" s="1"/>
  <c r="Q12" i="15"/>
  <c r="M43" i="17" s="1"/>
  <c r="L44" i="17"/>
  <c r="Q8" i="15"/>
  <c r="M39" i="17" s="1"/>
  <c r="H33" i="15"/>
  <c r="O14" i="15"/>
  <c r="K45" i="17" s="1"/>
  <c r="N14" i="15"/>
  <c r="J45" i="17" s="1"/>
  <c r="Q11" i="15"/>
  <c r="M42" i="17" s="1"/>
  <c r="Q10" i="15"/>
  <c r="M41" i="17" s="1"/>
  <c r="M6" i="15"/>
  <c r="I37" i="17" s="1"/>
  <c r="I6" i="15"/>
  <c r="E37" i="17" s="1"/>
  <c r="H35" i="15"/>
  <c r="M23" i="15"/>
  <c r="I55" i="17" s="1"/>
  <c r="M19" i="15"/>
  <c r="I51" i="17" s="1"/>
  <c r="H57" i="17"/>
  <c r="M22" i="15"/>
  <c r="I54" i="17" s="1"/>
  <c r="M18" i="15"/>
  <c r="I50" i="17" s="1"/>
  <c r="M21" i="15"/>
  <c r="I53" i="17" s="1"/>
  <c r="M24" i="15"/>
  <c r="I56" i="17" s="1"/>
  <c r="M20" i="15"/>
  <c r="I52" i="17" s="1"/>
  <c r="K26" i="15"/>
  <c r="G58" i="17" s="1"/>
  <c r="J26" i="15"/>
  <c r="F58" i="17" s="1"/>
  <c r="I23" i="15"/>
  <c r="E55" i="17" s="1"/>
  <c r="I19" i="15"/>
  <c r="E51" i="17" s="1"/>
  <c r="I22" i="15"/>
  <c r="E54" i="17" s="1"/>
  <c r="I18" i="15"/>
  <c r="E50" i="17" s="1"/>
  <c r="D57" i="17"/>
  <c r="H34" i="15"/>
  <c r="G26" i="15"/>
  <c r="C58" i="17" s="1"/>
  <c r="I21" i="15"/>
  <c r="E53" i="17" s="1"/>
  <c r="F26" i="15"/>
  <c r="B58" i="17" s="1"/>
  <c r="I20" i="15"/>
  <c r="E52" i="17" s="1"/>
  <c r="M12" i="15"/>
  <c r="I43" i="17" s="1"/>
  <c r="H32" i="15"/>
  <c r="M9" i="15"/>
  <c r="I40" i="17" s="1"/>
  <c r="H44" i="17"/>
  <c r="K14" i="15"/>
  <c r="G45" i="17" s="1"/>
  <c r="M8" i="15"/>
  <c r="I39" i="17" s="1"/>
  <c r="J14" i="15"/>
  <c r="F45" i="17" s="1"/>
  <c r="M10" i="15"/>
  <c r="I41" i="17" s="1"/>
  <c r="I12" i="15"/>
  <c r="E43" i="17" s="1"/>
  <c r="I11" i="15"/>
  <c r="E42" i="17" s="1"/>
  <c r="D44" i="17"/>
  <c r="H31" i="15"/>
  <c r="G14" i="15"/>
  <c r="C45" i="17" s="1"/>
  <c r="I10" i="15"/>
  <c r="E41" i="17" s="1"/>
  <c r="I8" i="15"/>
  <c r="E39" i="17" s="1"/>
  <c r="I9" i="15"/>
  <c r="E40" i="17" s="1"/>
  <c r="M26" i="15" l="1"/>
  <c r="I58" i="17" s="1"/>
  <c r="I26" i="15"/>
  <c r="E58" i="17" s="1"/>
  <c r="C17" i="15"/>
  <c r="C16" i="15"/>
  <c r="C15" i="15"/>
  <c r="C14" i="15"/>
  <c r="C13" i="15"/>
  <c r="B17" i="15"/>
  <c r="B16" i="15"/>
  <c r="B15" i="15"/>
  <c r="B14" i="15"/>
  <c r="B13" i="15"/>
  <c r="P34" i="14" l="1"/>
  <c r="P34" i="13"/>
  <c r="P40" i="13"/>
  <c r="P39" i="13"/>
  <c r="P38" i="13"/>
  <c r="P37" i="13"/>
  <c r="P36" i="13"/>
  <c r="P35" i="13"/>
  <c r="P41" i="13" l="1"/>
  <c r="Q38" i="13" s="1"/>
  <c r="P41" i="14"/>
  <c r="Q39" i="14" s="1"/>
  <c r="Q34" i="14" l="1"/>
  <c r="Q36" i="14"/>
  <c r="Q37" i="13"/>
  <c r="Q34" i="13"/>
  <c r="Q36" i="13"/>
  <c r="Q39" i="13"/>
  <c r="Q35" i="13"/>
  <c r="Q40" i="13"/>
  <c r="Q38" i="14"/>
  <c r="Q35" i="14"/>
  <c r="Q40" i="14"/>
  <c r="Q37" i="14"/>
  <c r="Q41" i="14" l="1"/>
  <c r="Q41" i="13"/>
</calcChain>
</file>

<file path=xl/sharedStrings.xml><?xml version="1.0" encoding="utf-8"?>
<sst xmlns="http://schemas.openxmlformats.org/spreadsheetml/2006/main" count="331" uniqueCount="140">
  <si>
    <t>件数</t>
    <rPh sb="0" eb="2">
      <t>ケンスウ</t>
    </rPh>
    <phoneticPr fontId="3"/>
  </si>
  <si>
    <t>合計</t>
    <rPh sb="0" eb="2">
      <t>ゴウケイ</t>
    </rPh>
    <phoneticPr fontId="3"/>
  </si>
  <si>
    <t>受付件数(件)</t>
    <rPh sb="0" eb="2">
      <t>ウケツケ</t>
    </rPh>
    <rPh sb="2" eb="4">
      <t>ケンスウ</t>
    </rPh>
    <rPh sb="5" eb="6">
      <t>ケン</t>
    </rPh>
    <phoneticPr fontId="3"/>
  </si>
  <si>
    <t>介護給付費(円)</t>
    <rPh sb="0" eb="2">
      <t>カイゴ</t>
    </rPh>
    <rPh sb="2" eb="5">
      <t>キュウフヒ</t>
    </rPh>
    <rPh sb="6" eb="7">
      <t>エン</t>
    </rPh>
    <phoneticPr fontId="3"/>
  </si>
  <si>
    <t>区   分</t>
    <rPh sb="0" eb="5">
      <t>クブン</t>
    </rPh>
    <phoneticPr fontId="3"/>
  </si>
  <si>
    <t>国保連</t>
    <rPh sb="0" eb="2">
      <t>コクホ</t>
    </rPh>
    <rPh sb="2" eb="3">
      <t>レン</t>
    </rPh>
    <phoneticPr fontId="3"/>
  </si>
  <si>
    <t>市町村</t>
    <rPh sb="0" eb="3">
      <t>シチョウソン</t>
    </rPh>
    <phoneticPr fontId="3"/>
  </si>
  <si>
    <t>構成比</t>
    <rPh sb="0" eb="3">
      <t>コウセイヒ</t>
    </rPh>
    <phoneticPr fontId="3"/>
  </si>
  <si>
    <t xml:space="preserve"> 介護サービス</t>
    <rPh sb="1" eb="3">
      <t>カイゴ</t>
    </rPh>
    <phoneticPr fontId="3"/>
  </si>
  <si>
    <t xml:space="preserve"> 利用料</t>
    <rPh sb="1" eb="4">
      <t>リヨウリョウ</t>
    </rPh>
    <phoneticPr fontId="3"/>
  </si>
  <si>
    <t xml:space="preserve"> ケアプラン</t>
    <phoneticPr fontId="3"/>
  </si>
  <si>
    <t xml:space="preserve"> 要介護認定</t>
    <rPh sb="1" eb="2">
      <t>ヨウ</t>
    </rPh>
    <rPh sb="2" eb="4">
      <t>カイゴ</t>
    </rPh>
    <rPh sb="4" eb="6">
      <t>ニンテイ</t>
    </rPh>
    <phoneticPr fontId="3"/>
  </si>
  <si>
    <t xml:space="preserve"> 保険料</t>
    <rPh sb="1" eb="4">
      <t>ホケンリョウ</t>
    </rPh>
    <phoneticPr fontId="3"/>
  </si>
  <si>
    <t xml:space="preserve"> 介護保険一般</t>
    <rPh sb="1" eb="5">
      <t>カイゴホケン</t>
    </rPh>
    <rPh sb="5" eb="7">
      <t>イッパン</t>
    </rPh>
    <phoneticPr fontId="3"/>
  </si>
  <si>
    <t xml:space="preserve"> その他</t>
    <rPh sb="3" eb="4">
      <t>タ</t>
    </rPh>
    <phoneticPr fontId="3"/>
  </si>
  <si>
    <t>計</t>
    <rPh sb="0" eb="1">
      <t>ケイ</t>
    </rPh>
    <phoneticPr fontId="3"/>
  </si>
  <si>
    <t>市町村・国保連の構成比</t>
    <rPh sb="0" eb="3">
      <t>シチョウソン</t>
    </rPh>
    <rPh sb="4" eb="7">
      <t>コクホレン</t>
    </rPh>
    <rPh sb="8" eb="11">
      <t>コウセイヒ</t>
    </rPh>
    <phoneticPr fontId="3"/>
  </si>
  <si>
    <t>問合せ相談</t>
    <rPh sb="0" eb="2">
      <t>トイアワ</t>
    </rPh>
    <rPh sb="3" eb="5">
      <t>ソウダン</t>
    </rPh>
    <phoneticPr fontId="3"/>
  </si>
  <si>
    <t>計</t>
  </si>
  <si>
    <t>合計</t>
  </si>
  <si>
    <t>居宅サービス計</t>
  </si>
  <si>
    <t>11訪問介護</t>
  </si>
  <si>
    <t>12訪問入浴介護</t>
  </si>
  <si>
    <t>13訪問看護</t>
  </si>
  <si>
    <t>14訪問ﾘﾊﾋﾞﾘﾃｰｼｮﾝ</t>
  </si>
  <si>
    <t>15通所介護</t>
  </si>
  <si>
    <t>16通所ﾘﾊﾋﾞﾘﾃｰｼｮﾝ</t>
  </si>
  <si>
    <t>17福祉用具貸与</t>
  </si>
  <si>
    <t>61介護予防訪問介護</t>
  </si>
  <si>
    <t>62介護予防訪問入浴介護</t>
  </si>
  <si>
    <t>63介護予防訪問看護</t>
  </si>
  <si>
    <t>64介護予防訪問ﾘﾊﾋﾞﾘﾃｰｼｮﾝ</t>
  </si>
  <si>
    <t>65介護予防通所介護</t>
  </si>
  <si>
    <t>66介護予防通所ﾘﾊﾋﾞﾘﾃｰｼｮﾝ</t>
  </si>
  <si>
    <t>67介護予防福祉用具貸与</t>
  </si>
  <si>
    <t>21短期入所生活介護</t>
  </si>
  <si>
    <t>22短期入所療養介護（老健）</t>
  </si>
  <si>
    <t>23短期入所療養介護（病院等）</t>
  </si>
  <si>
    <t>24介護予防短期入所生活介護</t>
  </si>
  <si>
    <t>25介護予防短期入所療養介護（老健）</t>
  </si>
  <si>
    <t>26介護予防短期入所療養介護（病院等）</t>
  </si>
  <si>
    <t>31居宅療養管理指導</t>
  </si>
  <si>
    <t>33特定施設入居者生活介護</t>
  </si>
  <si>
    <t>34介護予防居宅療養管理指導</t>
  </si>
  <si>
    <t>35介護予防特定施設入居者生活介護</t>
  </si>
  <si>
    <t>46介護予防支援</t>
  </si>
  <si>
    <t>71夜間対応型訪問介護</t>
  </si>
  <si>
    <t>72認知症対応型通所介護</t>
  </si>
  <si>
    <t>73小規模多機能型居宅介護</t>
  </si>
  <si>
    <t>32認知症対応型共同生活介護</t>
  </si>
  <si>
    <t>36地域密着型特定施設入居者生活介護</t>
  </si>
  <si>
    <t>38認知症対応型共同生活介護(短期)</t>
  </si>
  <si>
    <t>54地域老人福祉施設</t>
  </si>
  <si>
    <t>74介護予防認知症対応型通所介護</t>
  </si>
  <si>
    <t>75介護予防小規模多機能型居宅介護</t>
  </si>
  <si>
    <t>37介護予防認知症対応型共同生活介護</t>
  </si>
  <si>
    <t>39介護予防認知症型共同生活介護(短期)</t>
  </si>
  <si>
    <t>施設サービス計</t>
  </si>
  <si>
    <t>51介護福祉施設</t>
  </si>
  <si>
    <t>52介護保健施設</t>
  </si>
  <si>
    <t>53介護療養施設</t>
  </si>
  <si>
    <t>種別</t>
    <rPh sb="0" eb="2">
      <t>シュベツ</t>
    </rPh>
    <phoneticPr fontId="3"/>
  </si>
  <si>
    <t>比率</t>
    <rPh sb="0" eb="2">
      <t>ヒリツ</t>
    </rPh>
    <phoneticPr fontId="3"/>
  </si>
  <si>
    <t>居宅介護サービス費</t>
    <rPh sb="2" eb="4">
      <t>カイゴ</t>
    </rPh>
    <rPh sb="8" eb="9">
      <t>ヒ</t>
    </rPh>
    <phoneticPr fontId="3"/>
  </si>
  <si>
    <t>訪問通所小計</t>
    <rPh sb="2" eb="3">
      <t>ツウ</t>
    </rPh>
    <rPh sb="3" eb="4">
      <t>ショ</t>
    </rPh>
    <rPh sb="4" eb="6">
      <t>ショウケイ</t>
    </rPh>
    <phoneticPr fontId="3"/>
  </si>
  <si>
    <t>居宅介護サービス計画費</t>
    <rPh sb="0" eb="2">
      <t>キョタク</t>
    </rPh>
    <rPh sb="2" eb="4">
      <t>カイゴ</t>
    </rPh>
    <rPh sb="8" eb="10">
      <t>ケイカク</t>
    </rPh>
    <rPh sb="10" eb="11">
      <t>ヒ</t>
    </rPh>
    <phoneticPr fontId="3"/>
  </si>
  <si>
    <t>介護予防サービス計画費</t>
    <rPh sb="0" eb="2">
      <t>カイゴ</t>
    </rPh>
    <rPh sb="2" eb="4">
      <t>ヨボウ</t>
    </rPh>
    <rPh sb="8" eb="10">
      <t>ケイカク</t>
    </rPh>
    <rPh sb="10" eb="11">
      <t>ヒ</t>
    </rPh>
    <phoneticPr fontId="3"/>
  </si>
  <si>
    <t>地域密着型サービス費</t>
    <rPh sb="0" eb="2">
      <t>チイキ</t>
    </rPh>
    <rPh sb="2" eb="4">
      <t>ミッチャク</t>
    </rPh>
    <rPh sb="4" eb="5">
      <t>ガタ</t>
    </rPh>
    <rPh sb="9" eb="10">
      <t>ヒ</t>
    </rPh>
    <phoneticPr fontId="3"/>
  </si>
  <si>
    <t>施設介護サービス費</t>
    <rPh sb="0" eb="2">
      <t>シセツ</t>
    </rPh>
    <rPh sb="2" eb="4">
      <t>カイゴ</t>
    </rPh>
    <rPh sb="8" eb="9">
      <t>ヒ</t>
    </rPh>
    <phoneticPr fontId="3"/>
  </si>
  <si>
    <t>短期入所小計</t>
    <phoneticPr fontId="3"/>
  </si>
  <si>
    <t>43居宅介護支援</t>
    <phoneticPr fontId="3"/>
  </si>
  <si>
    <t>地域密着型サービス計</t>
    <phoneticPr fontId="3"/>
  </si>
  <si>
    <t>年度</t>
    <rPh sb="0" eb="2">
      <t>ネンド</t>
    </rPh>
    <phoneticPr fontId="3"/>
  </si>
  <si>
    <t>76定期巡回・随時対応型訪問介護看護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</si>
  <si>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27特定入居者生活介護（短期）</t>
    <rPh sb="2" eb="4">
      <t>トクテイ</t>
    </rPh>
    <rPh sb="4" eb="7">
      <t>ニュウキョシャ</t>
    </rPh>
    <rPh sb="7" eb="9">
      <t>セイカツ</t>
    </rPh>
    <rPh sb="9" eb="11">
      <t>カイゴ</t>
    </rPh>
    <rPh sb="12" eb="14">
      <t>タンキ</t>
    </rPh>
    <phoneticPr fontId="3"/>
  </si>
  <si>
    <t>77複合型サービス</t>
    <rPh sb="2" eb="5">
      <t>フクゴウガタ</t>
    </rPh>
    <phoneticPr fontId="3"/>
  </si>
  <si>
    <t>平成26年度</t>
    <rPh sb="0" eb="2">
      <t>ヘイセイ</t>
    </rPh>
    <rPh sb="4" eb="6">
      <t>ネンド</t>
    </rPh>
    <phoneticPr fontId="3"/>
  </si>
  <si>
    <t xml:space="preserve">  52特定治療（再掲）</t>
  </si>
  <si>
    <t xml:space="preserve">  53特定診療費（再掲）</t>
  </si>
  <si>
    <t>総合事業計</t>
    <phoneticPr fontId="3"/>
  </si>
  <si>
    <t>訪問型サービス小計</t>
    <rPh sb="0" eb="2">
      <t>ホウモン</t>
    </rPh>
    <rPh sb="2" eb="3">
      <t>ガタ</t>
    </rPh>
    <rPh sb="7" eb="9">
      <t>ショウケイ</t>
    </rPh>
    <phoneticPr fontId="3"/>
  </si>
  <si>
    <t>A1訪問型サービス（みなし）</t>
    <phoneticPr fontId="3"/>
  </si>
  <si>
    <t>A2訪問型サービス（独自）</t>
    <phoneticPr fontId="3"/>
  </si>
  <si>
    <t>A3訪問型サービス（独自／定率）</t>
    <phoneticPr fontId="3"/>
  </si>
  <si>
    <t>A4訪問型サービス（独自／定額）</t>
    <phoneticPr fontId="3"/>
  </si>
  <si>
    <t>通所型サービス小計</t>
    <rPh sb="0" eb="2">
      <t>ツウショ</t>
    </rPh>
    <rPh sb="2" eb="3">
      <t>ガタ</t>
    </rPh>
    <rPh sb="7" eb="9">
      <t>ショウケイ</t>
    </rPh>
    <phoneticPr fontId="3"/>
  </si>
  <si>
    <t>A5通所型サービス（みなし）</t>
    <phoneticPr fontId="3"/>
  </si>
  <si>
    <t>A6通所型サービス（独自）</t>
    <phoneticPr fontId="3"/>
  </si>
  <si>
    <t>A7通所型サービス（独自／定率）</t>
    <phoneticPr fontId="3"/>
  </si>
  <si>
    <t>A8通所型サービス（独自／定額）</t>
    <phoneticPr fontId="3"/>
  </si>
  <si>
    <t>その他の生活支援サービス小計</t>
    <rPh sb="2" eb="3">
      <t>タ</t>
    </rPh>
    <rPh sb="4" eb="6">
      <t>セイカツ</t>
    </rPh>
    <rPh sb="6" eb="8">
      <t>シエン</t>
    </rPh>
    <rPh sb="12" eb="14">
      <t>ショウケイ</t>
    </rPh>
    <phoneticPr fontId="3"/>
  </si>
  <si>
    <t>A9その他の生活支援サービス（配食／定率）</t>
    <phoneticPr fontId="3"/>
  </si>
  <si>
    <t>AAその他の生活支援サービス（配食／定額）</t>
    <phoneticPr fontId="3"/>
  </si>
  <si>
    <t>ABその他の生活支援サービス（見守り／定率）</t>
    <phoneticPr fontId="3"/>
  </si>
  <si>
    <t>ACその他の生活支援サービス（見守り／定額）</t>
    <phoneticPr fontId="3"/>
  </si>
  <si>
    <t>ADその他の生活支援サービス（その他／定率）</t>
    <phoneticPr fontId="3"/>
  </si>
  <si>
    <t>AEその他の生活支援サービス（その他／定額）</t>
    <phoneticPr fontId="3"/>
  </si>
  <si>
    <t>AF介護予防ケアマネジメント</t>
    <phoneticPr fontId="3"/>
  </si>
  <si>
    <t xml:space="preserve">  22特定治療（再掲）</t>
  </si>
  <si>
    <t xml:space="preserve">  23特定診療費（再掲）</t>
  </si>
  <si>
    <t xml:space="preserve">  25特定治療（再掲）</t>
  </si>
  <si>
    <t xml:space="preserve">  26特定診療費（再掲）</t>
  </si>
  <si>
    <t>81市町村特別給付</t>
    <rPh sb="2" eb="5">
      <t>シチョウソン</t>
    </rPh>
    <rPh sb="5" eb="7">
      <t>トクベツ</t>
    </rPh>
    <rPh sb="7" eb="9">
      <t>キュウフ</t>
    </rPh>
    <phoneticPr fontId="2"/>
  </si>
  <si>
    <t>78地域密着型通所介護</t>
  </si>
  <si>
    <t>68小規模多機能型居宅介護（短期）</t>
  </si>
  <si>
    <t>69介護予防小規模多機能型居宅介護（短期）</t>
  </si>
  <si>
    <t>28地域密着型特定施設入居者生活介護（短期）</t>
  </si>
  <si>
    <t>市町村特別給付費</t>
    <rPh sb="7" eb="8">
      <t>ヒ</t>
    </rPh>
    <phoneticPr fontId="3"/>
  </si>
  <si>
    <t>総合事業計</t>
  </si>
  <si>
    <t>79複合型サービス（看護小規模多機能型居宅介護・短期）</t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</si>
  <si>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</si>
  <si>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</si>
  <si>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 xml:space="preserve">③介護保険受付件数及び給付費の推移（入力用）
</t>
    <rPh sb="18" eb="21">
      <t>ニュウリョクヨウ</t>
    </rPh>
    <phoneticPr fontId="3"/>
  </si>
  <si>
    <t xml:space="preserve">③介護保険受付件数及び給付費の推移（グラフ表示用）
</t>
    <rPh sb="21" eb="23">
      <t>ヒョウジ</t>
    </rPh>
    <rPh sb="23" eb="24">
      <t>ヨウ</t>
    </rPh>
    <phoneticPr fontId="3"/>
  </si>
  <si>
    <t xml:space="preserve">④介護保険相談・苦情件数の推移（入力用）
</t>
    <rPh sb="5" eb="7">
      <t>ソウダン</t>
    </rPh>
    <rPh sb="8" eb="10">
      <t>クジョウ</t>
    </rPh>
    <rPh sb="10" eb="12">
      <t>ケンスウ</t>
    </rPh>
    <rPh sb="16" eb="19">
      <t>ニュウリョクヨウ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</si>
  <si>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</si>
  <si>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</si>
  <si>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</si>
  <si>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 xml:space="preserve">④介護保険相談・苦情件数の推移（グラフ表示用）
</t>
    <rPh sb="5" eb="7">
      <t>ソウダン</t>
    </rPh>
    <rPh sb="8" eb="10">
      <t>クジョウ</t>
    </rPh>
    <rPh sb="10" eb="12">
      <t>ケンスウ</t>
    </rPh>
    <rPh sb="19" eb="21">
      <t>ヒョウジ</t>
    </rPh>
    <rPh sb="21" eb="22">
      <t>ヨウ</t>
    </rPh>
    <phoneticPr fontId="3"/>
  </si>
  <si>
    <t>-</t>
    <phoneticPr fontId="3"/>
  </si>
  <si>
    <t>-</t>
    <phoneticPr fontId="3"/>
  </si>
  <si>
    <t>※黄塗セルを更新すること</t>
    <rPh sb="1" eb="2">
      <t>キ</t>
    </rPh>
    <rPh sb="2" eb="3">
      <t>ヌリ</t>
    </rPh>
    <rPh sb="6" eb="8">
      <t>コウシン</t>
    </rPh>
    <phoneticPr fontId="3"/>
  </si>
  <si>
    <t>平成29年度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</si>
  <si>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</si>
  <si>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</si>
  <si>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</si>
  <si>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介護保険サービス種類別利用件数の状況〔平成30年度〕</t>
    <rPh sb="0" eb="2">
      <t>カイゴ</t>
    </rPh>
    <rPh sb="2" eb="4">
      <t>ホケン</t>
    </rPh>
    <rPh sb="11" eb="13">
      <t>リヨウ</t>
    </rPh>
    <rPh sb="13" eb="15">
      <t>ケンスウ</t>
    </rPh>
    <phoneticPr fontId="3"/>
  </si>
  <si>
    <t>2A短期入所療養介護（介護医療院）</t>
    <rPh sb="11" eb="13">
      <t>カイゴ</t>
    </rPh>
    <rPh sb="13" eb="15">
      <t>イリョウ</t>
    </rPh>
    <rPh sb="15" eb="16">
      <t>イン</t>
    </rPh>
    <phoneticPr fontId="3"/>
  </si>
  <si>
    <t>2B介護予防短期入所療養介護（介護医療院）</t>
    <rPh sb="15" eb="17">
      <t>カイゴ</t>
    </rPh>
    <rPh sb="17" eb="19">
      <t>イリョウ</t>
    </rPh>
    <rPh sb="19" eb="20">
      <t>イン</t>
    </rPh>
    <phoneticPr fontId="3"/>
  </si>
  <si>
    <t xml:space="preserve">  22特別療養費（再掲）</t>
    <rPh sb="4" eb="6">
      <t>トクベツ</t>
    </rPh>
    <rPh sb="6" eb="9">
      <t>リョウヨウヒ</t>
    </rPh>
    <phoneticPr fontId="3"/>
  </si>
  <si>
    <t xml:space="preserve">  2A特定治療（再掲）</t>
  </si>
  <si>
    <t xml:space="preserve">  2A特別診療費（再掲）</t>
    <rPh sb="4" eb="6">
      <t>トクベツ</t>
    </rPh>
    <rPh sb="6" eb="9">
      <t>シンリョウヒ</t>
    </rPh>
    <phoneticPr fontId="3"/>
  </si>
  <si>
    <t xml:space="preserve">  25特別療養費（再掲）</t>
    <rPh sb="4" eb="6">
      <t>トクベツ</t>
    </rPh>
    <rPh sb="6" eb="9">
      <t>リョウヨウヒ</t>
    </rPh>
    <phoneticPr fontId="3"/>
  </si>
  <si>
    <t xml:space="preserve">  2B特定治療（再掲）</t>
  </si>
  <si>
    <t xml:space="preserve">  2B特別診療費（再掲）</t>
    <rPh sb="4" eb="6">
      <t>トクベツ</t>
    </rPh>
    <rPh sb="6" eb="9">
      <t>シンリョウヒ</t>
    </rPh>
    <phoneticPr fontId="3"/>
  </si>
  <si>
    <t>55介護医療院</t>
  </si>
  <si>
    <t xml:space="preserve">  52特別療養費（再掲）</t>
  </si>
  <si>
    <t xml:space="preserve">  55特定治療（再掲）</t>
  </si>
  <si>
    <t xml:space="preserve">  55特別診療費（再掲）</t>
  </si>
  <si>
    <t>介護保険サービス種類別保険給付額の状況〔平成30年度〕</t>
    <rPh sb="0" eb="2">
      <t>カイゴ</t>
    </rPh>
    <rPh sb="2" eb="4">
      <t>ホケン</t>
    </rPh>
    <rPh sb="11" eb="13">
      <t>ホケン</t>
    </rPh>
    <rPh sb="13" eb="15">
      <t>キュウフ</t>
    </rPh>
    <rPh sb="15" eb="1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</si>
</sst>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0.0%"/>
    <numFmt numFmtId="178" formatCode="0_);[Red]\(0\)"/>
    <numFmt numFmtId="179" formatCode="#,##0_);[Red]\(#,##0\)"/>
    <numFmt numFmtId="180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9"/>
      <color rgb="FFFF0000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theme="0"/>
        <bgColor theme="4"/>
      </patternFill>
    </fill>
    <fill>
      <patternFill patternType="darkGray">
        <fgColor theme="0"/>
        <bgColor theme="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38">
    <xf numFmtId="0" fontId="0" fillId="0" borderId="0" xfId="0"/>
    <xf numFmtId="0" fontId="1" fillId="3" borderId="0" xfId="3" applyFill="1">
      <alignment vertical="center"/>
    </xf>
    <xf numFmtId="0" fontId="4" fillId="3" borderId="0" xfId="3" applyFont="1" applyFill="1">
      <alignment vertical="center"/>
    </xf>
    <xf numFmtId="176" fontId="1" fillId="3" borderId="0" xfId="3" applyNumberFormat="1" applyFill="1">
      <alignment vertical="center"/>
    </xf>
    <xf numFmtId="0" fontId="8" fillId="3" borderId="3" xfId="4" applyFont="1" applyFill="1" applyBorder="1" applyAlignment="1">
      <alignment horizontal="center" vertical="center"/>
    </xf>
    <xf numFmtId="0" fontId="6" fillId="3" borderId="0" xfId="4" applyFont="1" applyFill="1" applyAlignment="1">
      <alignment vertical="center"/>
    </xf>
    <xf numFmtId="0" fontId="7" fillId="3" borderId="0" xfId="4" applyFont="1" applyFill="1" applyAlignment="1">
      <alignment vertical="center"/>
    </xf>
    <xf numFmtId="0" fontId="8" fillId="3" borderId="11" xfId="4" applyFont="1" applyFill="1" applyBorder="1" applyAlignment="1">
      <alignment vertical="center" wrapText="1"/>
    </xf>
    <xf numFmtId="0" fontId="8" fillId="3" borderId="6" xfId="4" applyFont="1" applyFill="1" applyBorder="1" applyAlignment="1">
      <alignment vertical="center"/>
    </xf>
    <xf numFmtId="0" fontId="8" fillId="3" borderId="2" xfId="4" applyFont="1" applyFill="1" applyBorder="1" applyAlignment="1">
      <alignment vertical="center"/>
    </xf>
    <xf numFmtId="0" fontId="8" fillId="3" borderId="0" xfId="3" applyFont="1" applyFill="1" applyBorder="1">
      <alignment vertical="center"/>
    </xf>
    <xf numFmtId="0" fontId="8" fillId="3" borderId="6" xfId="3" applyFont="1" applyFill="1" applyBorder="1">
      <alignment vertical="center"/>
    </xf>
    <xf numFmtId="0" fontId="8" fillId="3" borderId="3" xfId="0" applyFont="1" applyFill="1" applyBorder="1" applyAlignment="1">
      <alignment horizontal="left" vertical="center"/>
    </xf>
    <xf numFmtId="0" fontId="8" fillId="3" borderId="0" xfId="3" applyFont="1" applyFill="1">
      <alignment vertical="center"/>
    </xf>
    <xf numFmtId="0" fontId="8" fillId="3" borderId="2" xfId="3" applyFont="1" applyFill="1" applyBorder="1">
      <alignment vertical="center"/>
    </xf>
    <xf numFmtId="0" fontId="8" fillId="3" borderId="7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left" vertical="center"/>
    </xf>
    <xf numFmtId="0" fontId="8" fillId="3" borderId="13" xfId="4" applyFont="1" applyFill="1" applyBorder="1" applyAlignment="1">
      <alignment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left" vertical="center"/>
    </xf>
    <xf numFmtId="0" fontId="8" fillId="3" borderId="9" xfId="4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0" fontId="8" fillId="3" borderId="11" xfId="4" applyFont="1" applyFill="1" applyBorder="1" applyAlignment="1">
      <alignment horizontal="left" vertical="center"/>
    </xf>
    <xf numFmtId="0" fontId="8" fillId="3" borderId="0" xfId="4" applyFont="1" applyFill="1" applyBorder="1" applyAlignment="1">
      <alignment vertical="center" wrapText="1"/>
    </xf>
    <xf numFmtId="0" fontId="8" fillId="3" borderId="3" xfId="4" applyFont="1" applyFill="1" applyBorder="1" applyAlignment="1">
      <alignment horizontal="left" vertical="center"/>
    </xf>
    <xf numFmtId="0" fontId="8" fillId="3" borderId="9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 wrapText="1"/>
    </xf>
    <xf numFmtId="0" fontId="8" fillId="3" borderId="0" xfId="4" applyFont="1" applyFill="1" applyBorder="1" applyAlignment="1">
      <alignment vertical="center"/>
    </xf>
    <xf numFmtId="0" fontId="8" fillId="3" borderId="11" xfId="4" applyFont="1" applyFill="1" applyBorder="1" applyAlignment="1">
      <alignment vertical="center"/>
    </xf>
    <xf numFmtId="0" fontId="8" fillId="3" borderId="11" xfId="3" applyFont="1" applyFill="1" applyBorder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4" applyFont="1" applyFill="1" applyBorder="1" applyAlignment="1">
      <alignment vertical="center"/>
    </xf>
    <xf numFmtId="177" fontId="8" fillId="3" borderId="3" xfId="4" applyNumberFormat="1" applyFont="1" applyFill="1" applyBorder="1" applyAlignment="1">
      <alignment vertical="center"/>
    </xf>
    <xf numFmtId="176" fontId="8" fillId="3" borderId="3" xfId="4" applyNumberFormat="1" applyFont="1" applyFill="1" applyBorder="1" applyAlignment="1">
      <alignment horizontal="right" vertical="center"/>
    </xf>
    <xf numFmtId="0" fontId="8" fillId="4" borderId="3" xfId="4" applyFont="1" applyFill="1" applyBorder="1" applyAlignment="1">
      <alignment vertical="center"/>
    </xf>
    <xf numFmtId="176" fontId="8" fillId="4" borderId="3" xfId="4" applyNumberFormat="1" applyFont="1" applyFill="1" applyBorder="1" applyAlignment="1">
      <alignment vertical="center"/>
    </xf>
    <xf numFmtId="177" fontId="8" fillId="4" borderId="3" xfId="4" applyNumberFormat="1" applyFont="1" applyFill="1" applyBorder="1" applyAlignment="1">
      <alignment vertical="center"/>
    </xf>
    <xf numFmtId="0" fontId="8" fillId="5" borderId="3" xfId="4" applyFont="1" applyFill="1" applyBorder="1" applyAlignment="1">
      <alignment vertical="center"/>
    </xf>
    <xf numFmtId="176" fontId="8" fillId="5" borderId="3" xfId="4" applyNumberFormat="1" applyFont="1" applyFill="1" applyBorder="1" applyAlignment="1">
      <alignment vertical="center"/>
    </xf>
    <xf numFmtId="177" fontId="8" fillId="5" borderId="3" xfId="4" applyNumberFormat="1" applyFont="1" applyFill="1" applyBorder="1" applyAlignment="1">
      <alignment vertical="center"/>
    </xf>
    <xf numFmtId="0" fontId="8" fillId="6" borderId="3" xfId="4" applyFont="1" applyFill="1" applyBorder="1" applyAlignment="1">
      <alignment vertical="center"/>
    </xf>
    <xf numFmtId="176" fontId="8" fillId="6" borderId="3" xfId="4" applyNumberFormat="1" applyFont="1" applyFill="1" applyBorder="1" applyAlignment="1">
      <alignment vertical="center"/>
    </xf>
    <xf numFmtId="177" fontId="8" fillId="6" borderId="3" xfId="4" applyNumberFormat="1" applyFont="1" applyFill="1" applyBorder="1" applyAlignment="1">
      <alignment vertical="center"/>
    </xf>
    <xf numFmtId="0" fontId="8" fillId="7" borderId="3" xfId="4" applyFont="1" applyFill="1" applyBorder="1" applyAlignment="1">
      <alignment vertical="center"/>
    </xf>
    <xf numFmtId="178" fontId="8" fillId="7" borderId="0" xfId="3" applyNumberFormat="1" applyFont="1" applyFill="1">
      <alignment vertical="center"/>
    </xf>
    <xf numFmtId="177" fontId="8" fillId="7" borderId="3" xfId="4" applyNumberFormat="1" applyFont="1" applyFill="1" applyBorder="1" applyAlignment="1">
      <alignment vertical="center"/>
    </xf>
    <xf numFmtId="0" fontId="8" fillId="8" borderId="3" xfId="4" applyFont="1" applyFill="1" applyBorder="1" applyAlignment="1">
      <alignment vertical="center"/>
    </xf>
    <xf numFmtId="176" fontId="8" fillId="8" borderId="3" xfId="4" applyNumberFormat="1" applyFont="1" applyFill="1" applyBorder="1" applyAlignment="1">
      <alignment vertical="center"/>
    </xf>
    <xf numFmtId="177" fontId="8" fillId="8" borderId="3" xfId="4" applyNumberFormat="1" applyFont="1" applyFill="1" applyBorder="1" applyAlignment="1">
      <alignment vertical="center"/>
    </xf>
    <xf numFmtId="0" fontId="8" fillId="9" borderId="3" xfId="3" applyFont="1" applyFill="1" applyBorder="1">
      <alignment vertical="center"/>
    </xf>
    <xf numFmtId="179" fontId="8" fillId="9" borderId="3" xfId="3" applyNumberFormat="1" applyFont="1" applyFill="1" applyBorder="1">
      <alignment vertical="center"/>
    </xf>
    <xf numFmtId="177" fontId="8" fillId="9" borderId="3" xfId="3" applyNumberFormat="1" applyFont="1" applyFill="1" applyBorder="1">
      <alignment vertical="center"/>
    </xf>
    <xf numFmtId="0" fontId="8" fillId="10" borderId="3" xfId="4" applyFont="1" applyFill="1" applyBorder="1" applyAlignment="1">
      <alignment vertical="center"/>
    </xf>
    <xf numFmtId="176" fontId="8" fillId="10" borderId="3" xfId="4" applyNumberFormat="1" applyFont="1" applyFill="1" applyBorder="1" applyAlignment="1">
      <alignment vertical="center"/>
    </xf>
    <xf numFmtId="177" fontId="8" fillId="10" borderId="3" xfId="4" applyNumberFormat="1" applyFont="1" applyFill="1" applyBorder="1" applyAlignment="1">
      <alignment vertical="center"/>
    </xf>
    <xf numFmtId="0" fontId="1" fillId="11" borderId="0" xfId="3" applyFill="1">
      <alignment vertical="center"/>
    </xf>
    <xf numFmtId="0" fontId="7" fillId="11" borderId="0" xfId="4" applyFont="1" applyFill="1" applyAlignment="1">
      <alignment vertical="center"/>
    </xf>
    <xf numFmtId="0" fontId="11" fillId="2" borderId="3" xfId="0" applyFont="1" applyFill="1" applyBorder="1" applyAlignment="1">
      <alignment horizontal="center"/>
    </xf>
    <xf numFmtId="180" fontId="11" fillId="2" borderId="3" xfId="0" applyNumberFormat="1" applyFont="1" applyFill="1" applyBorder="1"/>
    <xf numFmtId="0" fontId="0" fillId="0" borderId="0" xfId="0" applyAlignment="1">
      <alignment vertical="top" wrapText="1"/>
    </xf>
    <xf numFmtId="3" fontId="11" fillId="12" borderId="3" xfId="0" applyNumberFormat="1" applyFont="1" applyFill="1" applyBorder="1"/>
    <xf numFmtId="0" fontId="11" fillId="0" borderId="3" xfId="0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0" fontId="11" fillId="3" borderId="3" xfId="0" applyFont="1" applyFill="1" applyBorder="1" applyAlignment="1">
      <alignment horizontal="center"/>
    </xf>
    <xf numFmtId="0" fontId="0" fillId="3" borderId="0" xfId="0" applyFill="1"/>
    <xf numFmtId="0" fontId="0" fillId="11" borderId="0" xfId="0" applyFill="1"/>
    <xf numFmtId="0" fontId="9" fillId="0" borderId="12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9" fillId="12" borderId="2" xfId="0" applyFont="1" applyFill="1" applyBorder="1" applyAlignment="1">
      <alignment horizontal="right"/>
    </xf>
    <xf numFmtId="0" fontId="9" fillId="12" borderId="13" xfId="0" applyFont="1" applyFill="1" applyBorder="1" applyAlignment="1">
      <alignment horizontal="right"/>
    </xf>
    <xf numFmtId="0" fontId="9" fillId="12" borderId="3" xfId="0" applyFont="1" applyFill="1" applyBorder="1" applyAlignment="1">
      <alignment horizontal="right"/>
    </xf>
    <xf numFmtId="0" fontId="9" fillId="12" borderId="9" xfId="0" applyFont="1" applyFill="1" applyBorder="1" applyAlignment="1">
      <alignment horizontal="right"/>
    </xf>
    <xf numFmtId="0" fontId="9" fillId="12" borderId="13" xfId="0" applyFont="1" applyFill="1" applyBorder="1"/>
    <xf numFmtId="179" fontId="11" fillId="2" borderId="3" xfId="0" applyNumberFormat="1" applyFont="1" applyFill="1" applyBorder="1"/>
    <xf numFmtId="0" fontId="9" fillId="0" borderId="22" xfId="0" applyFont="1" applyBorder="1" applyAlignment="1">
      <alignment horizontal="center" vertical="center"/>
    </xf>
    <xf numFmtId="3" fontId="11" fillId="13" borderId="3" xfId="0" applyNumberFormat="1" applyFont="1" applyFill="1" applyBorder="1"/>
    <xf numFmtId="3" fontId="11" fillId="14" borderId="3" xfId="0" applyNumberFormat="1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11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12" borderId="6" xfId="0" applyFont="1" applyFill="1" applyBorder="1"/>
    <xf numFmtId="177" fontId="9" fillId="0" borderId="4" xfId="0" applyNumberFormat="1" applyFont="1" applyFill="1" applyBorder="1" applyAlignment="1">
      <alignment horizontal="right"/>
    </xf>
    <xf numFmtId="177" fontId="9" fillId="0" borderId="28" xfId="0" applyNumberFormat="1" applyFont="1" applyFill="1" applyBorder="1" applyAlignment="1">
      <alignment horizontal="right"/>
    </xf>
    <xf numFmtId="177" fontId="9" fillId="0" borderId="12" xfId="1" applyNumberFormat="1" applyFont="1" applyFill="1" applyBorder="1" applyAlignment="1">
      <alignment horizontal="right"/>
    </xf>
    <xf numFmtId="177" fontId="9" fillId="0" borderId="7" xfId="1" applyNumberFormat="1" applyFont="1" applyFill="1" applyBorder="1" applyAlignment="1">
      <alignment horizontal="right"/>
    </xf>
    <xf numFmtId="0" fontId="9" fillId="0" borderId="6" xfId="0" applyFont="1" applyFill="1" applyBorder="1"/>
    <xf numFmtId="0" fontId="9" fillId="0" borderId="2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7" fontId="9" fillId="0" borderId="3" xfId="1" applyNumberFormat="1" applyFont="1" applyFill="1" applyBorder="1" applyAlignment="1">
      <alignment horizontal="right"/>
    </xf>
    <xf numFmtId="177" fontId="9" fillId="0" borderId="2" xfId="1" applyNumberFormat="1" applyFont="1" applyFill="1" applyBorder="1" applyAlignment="1">
      <alignment horizontal="right"/>
    </xf>
    <xf numFmtId="177" fontId="9" fillId="0" borderId="26" xfId="0" applyNumberFormat="1" applyFont="1" applyFill="1" applyBorder="1" applyAlignment="1">
      <alignment horizontal="right"/>
    </xf>
    <xf numFmtId="0" fontId="9" fillId="0" borderId="2" xfId="0" applyFont="1" applyFill="1" applyBorder="1"/>
    <xf numFmtId="0" fontId="9" fillId="12" borderId="29" xfId="0" applyFont="1" applyFill="1" applyBorder="1"/>
    <xf numFmtId="0" fontId="9" fillId="0" borderId="33" xfId="0" applyFont="1" applyFill="1" applyBorder="1"/>
    <xf numFmtId="0" fontId="9" fillId="0" borderId="29" xfId="0" applyFont="1" applyFill="1" applyBorder="1"/>
    <xf numFmtId="0" fontId="17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/>
    </xf>
    <xf numFmtId="0" fontId="9" fillId="0" borderId="34" xfId="0" applyFont="1" applyFill="1" applyBorder="1"/>
    <xf numFmtId="177" fontId="9" fillId="3" borderId="2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77" fontId="9" fillId="3" borderId="6" xfId="0" applyNumberFormat="1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18" fillId="3" borderId="33" xfId="0" applyFont="1" applyFill="1" applyBorder="1" applyAlignment="1">
      <alignment horizontal="right"/>
    </xf>
    <xf numFmtId="0" fontId="9" fillId="3" borderId="33" xfId="0" applyFont="1" applyFill="1" applyBorder="1" applyAlignment="1">
      <alignment horizontal="right"/>
    </xf>
    <xf numFmtId="177" fontId="9" fillId="3" borderId="13" xfId="0" applyNumberFormat="1" applyFont="1" applyFill="1" applyBorder="1" applyAlignment="1">
      <alignment horizontal="right"/>
    </xf>
    <xf numFmtId="177" fontId="9" fillId="3" borderId="11" xfId="0" applyNumberFormat="1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9" fillId="3" borderId="35" xfId="0" applyFont="1" applyFill="1" applyBorder="1" applyAlignment="1">
      <alignment horizontal="right"/>
    </xf>
    <xf numFmtId="177" fontId="9" fillId="3" borderId="11" xfId="1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10" fillId="12" borderId="0" xfId="3" applyFont="1" applyFill="1">
      <alignment vertical="center"/>
    </xf>
    <xf numFmtId="0" fontId="1" fillId="12" borderId="0" xfId="3" applyFill="1">
      <alignment vertical="center"/>
    </xf>
    <xf numFmtId="179" fontId="8" fillId="12" borderId="3" xfId="4" applyNumberFormat="1" applyFont="1" applyFill="1" applyBorder="1" applyAlignment="1">
      <alignment horizontal="right" vertical="center"/>
    </xf>
    <xf numFmtId="179" fontId="8" fillId="12" borderId="3" xfId="0" applyNumberFormat="1" applyFont="1" applyFill="1" applyBorder="1" applyAlignment="1">
      <alignment horizontal="right" vertical="center"/>
    </xf>
    <xf numFmtId="179" fontId="8" fillId="12" borderId="3" xfId="2" applyNumberFormat="1" applyFont="1" applyFill="1" applyBorder="1" applyAlignment="1">
      <alignment vertical="center"/>
    </xf>
    <xf numFmtId="0" fontId="8" fillId="3" borderId="7" xfId="4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/>
    </xf>
    <xf numFmtId="0" fontId="8" fillId="3" borderId="9" xfId="4" applyFont="1" applyFill="1" applyBorder="1" applyAlignment="1">
      <alignment horizontal="left" vertical="center"/>
    </xf>
    <xf numFmtId="0" fontId="8" fillId="3" borderId="3" xfId="4" applyFont="1" applyFill="1" applyBorder="1" applyAlignment="1">
      <alignment horizontal="left" vertical="center"/>
    </xf>
    <xf numFmtId="0" fontId="8" fillId="3" borderId="9" xfId="4" applyFont="1" applyFill="1" applyBorder="1" applyAlignment="1">
      <alignment vertical="center"/>
    </xf>
    <xf numFmtId="0" fontId="8" fillId="3" borderId="8" xfId="4" applyFont="1" applyFill="1" applyBorder="1" applyAlignment="1">
      <alignment horizontal="left" vertical="center"/>
    </xf>
    <xf numFmtId="179" fontId="8" fillId="3" borderId="3" xfId="4" applyNumberFormat="1" applyFont="1" applyFill="1" applyBorder="1" applyAlignment="1">
      <alignment horizontal="right" vertical="center"/>
    </xf>
    <xf numFmtId="176" fontId="8" fillId="3" borderId="3" xfId="4" applyNumberFormat="1" applyFont="1" applyFill="1" applyBorder="1" applyAlignment="1">
      <alignment vertical="center"/>
    </xf>
    <xf numFmtId="179" fontId="8" fillId="3" borderId="3" xfId="0" applyNumberFormat="1" applyFont="1" applyFill="1" applyBorder="1" applyAlignment="1">
      <alignment horizontal="right" vertical="center"/>
    </xf>
    <xf numFmtId="178" fontId="8" fillId="3" borderId="0" xfId="3" applyNumberFormat="1" applyFont="1" applyFill="1">
      <alignment vertical="center"/>
    </xf>
    <xf numFmtId="0" fontId="8" fillId="3" borderId="3" xfId="3" applyFont="1" applyFill="1" applyBorder="1">
      <alignment vertical="center"/>
    </xf>
    <xf numFmtId="179" fontId="8" fillId="3" borderId="3" xfId="3" applyNumberFormat="1" applyFont="1" applyFill="1" applyBorder="1">
      <alignment vertical="center"/>
    </xf>
    <xf numFmtId="177" fontId="8" fillId="3" borderId="3" xfId="3" applyNumberFormat="1" applyFont="1" applyFill="1" applyBorder="1">
      <alignment vertical="center"/>
    </xf>
    <xf numFmtId="179" fontId="8" fillId="3" borderId="3" xfId="2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 shrinkToFit="1"/>
    </xf>
    <xf numFmtId="0" fontId="8" fillId="3" borderId="9" xfId="0" applyFont="1" applyFill="1" applyBorder="1" applyAlignment="1">
      <alignment vertical="center" shrinkToFit="1"/>
    </xf>
    <xf numFmtId="0" fontId="8" fillId="3" borderId="8" xfId="4" applyFont="1" applyFill="1" applyBorder="1" applyAlignment="1">
      <alignment horizontal="left" vertical="center" shrinkToFit="1"/>
    </xf>
    <xf numFmtId="0" fontId="8" fillId="3" borderId="9" xfId="4" applyFont="1" applyFill="1" applyBorder="1" applyAlignment="1">
      <alignment horizontal="left" vertical="center" shrinkToFit="1"/>
    </xf>
    <xf numFmtId="0" fontId="8" fillId="3" borderId="21" xfId="4" applyFont="1" applyFill="1" applyBorder="1" applyAlignment="1">
      <alignment horizontal="left" vertical="center"/>
    </xf>
    <xf numFmtId="0" fontId="8" fillId="3" borderId="22" xfId="4" applyFont="1" applyFill="1" applyBorder="1" applyAlignment="1">
      <alignment horizontal="left" vertical="center"/>
    </xf>
    <xf numFmtId="0" fontId="8" fillId="3" borderId="3" xfId="4" applyFont="1" applyFill="1" applyBorder="1" applyAlignment="1">
      <alignment horizontal="left" vertical="center"/>
    </xf>
    <xf numFmtId="0" fontId="5" fillId="3" borderId="0" xfId="4" applyFont="1" applyFill="1" applyBorder="1" applyAlignment="1">
      <alignment horizontal="left" vertical="center" shrinkToFit="1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8" xfId="4" applyFont="1" applyFill="1" applyBorder="1" applyAlignment="1">
      <alignment vertical="center" shrinkToFit="1"/>
    </xf>
    <xf numFmtId="0" fontId="8" fillId="3" borderId="9" xfId="4" applyFont="1" applyFill="1" applyBorder="1" applyAlignment="1">
      <alignment vertical="center" shrinkToFit="1"/>
    </xf>
    <xf numFmtId="0" fontId="14" fillId="3" borderId="7" xfId="4" applyFont="1" applyFill="1" applyBorder="1" applyAlignment="1">
      <alignment horizontal="left" vertical="center"/>
    </xf>
    <xf numFmtId="0" fontId="14" fillId="3" borderId="9" xfId="4" applyFont="1" applyFill="1" applyBorder="1" applyAlignment="1">
      <alignment horizontal="left" vertical="center"/>
    </xf>
    <xf numFmtId="0" fontId="15" fillId="3" borderId="8" xfId="4" applyFont="1" applyFill="1" applyBorder="1" applyAlignment="1">
      <alignment vertical="center" shrinkToFit="1"/>
    </xf>
    <xf numFmtId="0" fontId="15" fillId="3" borderId="9" xfId="4" applyFont="1" applyFill="1" applyBorder="1" applyAlignment="1">
      <alignment vertical="center" shrinkToFit="1"/>
    </xf>
    <xf numFmtId="0" fontId="8" fillId="3" borderId="8" xfId="4" applyFont="1" applyFill="1" applyBorder="1" applyAlignment="1">
      <alignment horizontal="left" vertical="center"/>
    </xf>
    <xf numFmtId="0" fontId="8" fillId="3" borderId="9" xfId="4" applyFont="1" applyFill="1" applyBorder="1" applyAlignment="1">
      <alignment horizontal="left" vertical="center"/>
    </xf>
    <xf numFmtId="0" fontId="8" fillId="3" borderId="7" xfId="4" applyFont="1" applyFill="1" applyBorder="1" applyAlignment="1">
      <alignment vertical="center" shrinkToFit="1"/>
    </xf>
    <xf numFmtId="0" fontId="8" fillId="3" borderId="3" xfId="4" applyFont="1" applyFill="1" applyBorder="1" applyAlignment="1">
      <alignment vertical="center" shrinkToFit="1"/>
    </xf>
    <xf numFmtId="0" fontId="8" fillId="3" borderId="7" xfId="4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/>
    </xf>
    <xf numFmtId="0" fontId="8" fillId="3" borderId="9" xfId="4" applyFont="1" applyFill="1" applyBorder="1" applyAlignment="1">
      <alignment horizontal="center" vertical="center"/>
    </xf>
    <xf numFmtId="14" fontId="8" fillId="3" borderId="16" xfId="4" applyNumberFormat="1" applyFont="1" applyFill="1" applyBorder="1" applyAlignment="1">
      <alignment horizontal="center" vertical="center" textRotation="255" wrapText="1"/>
    </xf>
    <xf numFmtId="14" fontId="8" fillId="3" borderId="17" xfId="4" applyNumberFormat="1" applyFont="1" applyFill="1" applyBorder="1" applyAlignment="1">
      <alignment horizontal="center" vertical="center" textRotation="255" wrapText="1"/>
    </xf>
    <xf numFmtId="14" fontId="8" fillId="3" borderId="18" xfId="4" applyNumberFormat="1" applyFont="1" applyFill="1" applyBorder="1" applyAlignment="1">
      <alignment horizontal="center" vertical="center" textRotation="255" wrapText="1"/>
    </xf>
    <xf numFmtId="0" fontId="8" fillId="3" borderId="19" xfId="4" applyFont="1" applyFill="1" applyBorder="1" applyAlignment="1">
      <alignment horizontal="left" vertical="center"/>
    </xf>
    <xf numFmtId="0" fontId="8" fillId="3" borderId="20" xfId="4" applyFont="1" applyFill="1" applyBorder="1" applyAlignment="1">
      <alignment vertical="center"/>
    </xf>
    <xf numFmtId="0" fontId="8" fillId="3" borderId="21" xfId="4" applyFont="1" applyFill="1" applyBorder="1" applyAlignment="1">
      <alignment vertical="center"/>
    </xf>
    <xf numFmtId="0" fontId="8" fillId="3" borderId="7" xfId="4" applyFont="1" applyFill="1" applyBorder="1" applyAlignment="1">
      <alignment vertical="center"/>
    </xf>
    <xf numFmtId="0" fontId="8" fillId="3" borderId="9" xfId="4" applyFont="1" applyFill="1" applyBorder="1" applyAlignment="1">
      <alignment vertical="center"/>
    </xf>
    <xf numFmtId="0" fontId="8" fillId="3" borderId="7" xfId="4" applyFont="1" applyFill="1" applyBorder="1" applyAlignment="1">
      <alignment horizontal="left" vertical="center" shrinkToFit="1"/>
    </xf>
    <xf numFmtId="0" fontId="8" fillId="3" borderId="36" xfId="4" applyFont="1" applyFill="1" applyBorder="1" applyAlignment="1">
      <alignment horizontal="left" vertical="center"/>
    </xf>
    <xf numFmtId="0" fontId="8" fillId="3" borderId="20" xfId="4" applyFont="1" applyFill="1" applyBorder="1" applyAlignment="1">
      <alignment horizontal="left" vertical="center"/>
    </xf>
    <xf numFmtId="0" fontId="8" fillId="3" borderId="7" xfId="4" applyFont="1" applyFill="1" applyBorder="1" applyAlignment="1">
      <alignment horizontal="left" vertical="center"/>
    </xf>
    <xf numFmtId="0" fontId="8" fillId="3" borderId="39" xfId="4" applyFont="1" applyFill="1" applyBorder="1" applyAlignment="1">
      <alignment horizontal="left" vertical="center"/>
    </xf>
    <xf numFmtId="0" fontId="15" fillId="3" borderId="7" xfId="4" applyFont="1" applyFill="1" applyBorder="1" applyAlignment="1">
      <alignment vertical="center" shrinkToFit="1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12" borderId="15" xfId="0" applyFont="1" applyFill="1" applyBorder="1" applyAlignment="1">
      <alignment horizontal="center"/>
    </xf>
    <xf numFmtId="0" fontId="15" fillId="12" borderId="15" xfId="0" applyFont="1" applyFill="1" applyBorder="1" applyAlignment="1">
      <alignment horizontal="center"/>
    </xf>
    <xf numFmtId="0" fontId="15" fillId="12" borderId="32" xfId="0" applyFont="1" applyFill="1" applyBorder="1" applyAlignment="1">
      <alignment horizontal="center"/>
    </xf>
    <xf numFmtId="0" fontId="16" fillId="0" borderId="1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4" fillId="12" borderId="7" xfId="0" applyFont="1" applyFill="1" applyBorder="1" applyAlignment="1">
      <alignment horizontal="center"/>
    </xf>
    <xf numFmtId="0" fontId="14" fillId="12" borderId="8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32" xfId="0" applyFont="1" applyFill="1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Book1" xfId="3"/>
    <cellStyle name="標準_Sheet1" xfId="4"/>
  </cellStyles>
  <dxfs count="2"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colors>
    <mruColors>
      <color rgb="FFFFFFCC"/>
      <color rgb="FFCCFF99"/>
      <color rgb="FFCCFFFF"/>
      <color rgb="FFFF99FF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介護保険サービス種類別利用件数の状況</a:t>
            </a:r>
            <a:r>
              <a:rPr lang="en-US" altLang="ja-JP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〔</a:t>
            </a:r>
            <a:r>
              <a:rPr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平成</a:t>
            </a:r>
            <a:r>
              <a:rPr lang="en-US" altLang="ja-JP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30</a:t>
            </a:r>
            <a:r>
              <a:rPr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</a:t>
            </a:r>
            <a:r>
              <a:rPr lang="en-US" altLang="ja-JP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〕</a:t>
            </a:r>
            <a:endParaRPr 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/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1A-4016-9C2C-7A3EE4BF41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1A-4016-9C2C-7A3EE4BF416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F1A-4016-9C2C-7A3EE4BF41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F1A-4016-9C2C-7A3EE4BF416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F1A-4016-9C2C-7A3EE4BF416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F1A-4016-9C2C-7A3EE4BF416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F1A-4016-9C2C-7A3EE4BF41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①サービス種類別利用件数の状況!$O$34:$O$40</c:f>
              <c:strCache>
                <c:ptCount val="7"/>
                <c:pt idx="0">
                  <c:v>居宅介護サービス費</c:v>
                </c:pt>
                <c:pt idx="1">
                  <c:v>居宅介護サービス計画費</c:v>
                </c:pt>
                <c:pt idx="2">
                  <c:v>介護予防サービス計画費</c:v>
                </c:pt>
                <c:pt idx="3">
                  <c:v>市町村特別給付費</c:v>
                </c:pt>
                <c:pt idx="4">
                  <c:v>地域密着型サービス費</c:v>
                </c:pt>
                <c:pt idx="5">
                  <c:v>施設介護サービス費</c:v>
                </c:pt>
                <c:pt idx="6">
                  <c:v>総合事業計</c:v>
                </c:pt>
              </c:strCache>
            </c:strRef>
          </c:cat>
          <c:val>
            <c:numRef>
              <c:f>①サービス種類別利用件数の状況!$Q$34:$Q$40</c:f>
              <c:numCache>
                <c:formatCode>0.0%</c:formatCode>
                <c:ptCount val="7"/>
                <c:pt idx="0">
                  <c:v>0.50253421199108383</c:v>
                </c:pt>
                <c:pt idx="1">
                  <c:v>0.20942250355440867</c:v>
                </c:pt>
                <c:pt idx="2">
                  <c:v>3.7092470441945691E-2</c:v>
                </c:pt>
                <c:pt idx="3">
                  <c:v>0</c:v>
                </c:pt>
                <c:pt idx="4">
                  <c:v>6.803843671136961E-2</c:v>
                </c:pt>
                <c:pt idx="5">
                  <c:v>8.3187892425582236E-2</c:v>
                </c:pt>
                <c:pt idx="6">
                  <c:v>9.9724484875609906E-2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1A-4016-9C2C-7A3EE4BF4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介護保険サービス種類別保険給付額の状況</a:t>
            </a:r>
            <a:r>
              <a:rPr lang="en-US" altLang="ja-JP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〔</a:t>
            </a:r>
            <a:r>
              <a:rPr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平成</a:t>
            </a:r>
            <a:r>
              <a:rPr lang="en-US" altLang="ja-JP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30</a:t>
            </a:r>
            <a:r>
              <a:rPr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</a:t>
            </a:r>
            <a:r>
              <a:rPr lang="en-US" altLang="ja-JP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〕</a:t>
            </a:r>
            <a:endParaRPr 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overlay val="0"/>
      <c:spPr>
        <a:solidFill>
          <a:srgbClr val="FFFFC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6A6-48AE-B14A-1153B322712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6A6-48AE-B14A-1153B322712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6A6-48AE-B14A-1153B322712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6A6-48AE-B14A-1153B322712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6A6-48AE-B14A-1153B322712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6A6-48AE-B14A-1153B322712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6A6-48AE-B14A-1153B32271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②サービス種類別保険給付額の状況!$O$34:$O$40</c:f>
              <c:strCache>
                <c:ptCount val="7"/>
                <c:pt idx="0">
                  <c:v>居宅介護サービス費</c:v>
                </c:pt>
                <c:pt idx="1">
                  <c:v>居宅介護サービス計画費</c:v>
                </c:pt>
                <c:pt idx="2">
                  <c:v>介護予防サービス計画費</c:v>
                </c:pt>
                <c:pt idx="3">
                  <c:v>市町村特別給付費</c:v>
                </c:pt>
                <c:pt idx="4">
                  <c:v>地域密着型サービス費</c:v>
                </c:pt>
                <c:pt idx="5">
                  <c:v>施設介護サービス費</c:v>
                </c:pt>
                <c:pt idx="6">
                  <c:v>総合事業計</c:v>
                </c:pt>
              </c:strCache>
            </c:strRef>
          </c:cat>
          <c:val>
            <c:numRef>
              <c:f>②サービス種類別保険給付額の状況!$Q$34:$Q$40</c:f>
              <c:numCache>
                <c:formatCode>0.0%</c:formatCode>
                <c:ptCount val="7"/>
                <c:pt idx="0">
                  <c:v>0.36239986468601604</c:v>
                </c:pt>
                <c:pt idx="1">
                  <c:v>4.9209829808052795E-2</c:v>
                </c:pt>
                <c:pt idx="2">
                  <c:v>2.6139246448036702E-3</c:v>
                </c:pt>
                <c:pt idx="3">
                  <c:v>0</c:v>
                </c:pt>
                <c:pt idx="4">
                  <c:v>0.17610636265583479</c:v>
                </c:pt>
                <c:pt idx="5">
                  <c:v>0.38559187948762308</c:v>
                </c:pt>
                <c:pt idx="6">
                  <c:v>2.4078138717669596E-2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A6-48AE-B14A-1153B3227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介護保険受付件数及び給付費の推移</a:t>
            </a:r>
            <a:endParaRPr lang="ja-JP" sz="16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介護給付費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layout>
                <c:manualLayout>
                  <c:x val="-1.4253153104499304E-17"/>
                  <c:y val="7.6719576719576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3F-4209-A59A-6F187ABCBF8A}"/>
                </c:ext>
              </c:extLst>
            </c:dLbl>
            <c:dLbl>
              <c:idx val="1"/>
              <c:layout>
                <c:manualLayout>
                  <c:x val="1.5549073917971166E-3"/>
                  <c:y val="7.6719576719576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3F-4209-A59A-6F187ABCBF8A}"/>
                </c:ext>
              </c:extLst>
            </c:dLbl>
            <c:dLbl>
              <c:idx val="2"/>
              <c:layout>
                <c:manualLayout>
                  <c:x val="-1.1402522483599444E-16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3F-4209-A59A-6F187ABCBF8A}"/>
                </c:ext>
              </c:extLst>
            </c:dLbl>
            <c:dLbl>
              <c:idx val="3"/>
              <c:layout>
                <c:manualLayout>
                  <c:x val="0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3F-4209-A59A-6F187ABCBF8A}"/>
                </c:ext>
              </c:extLst>
            </c:dLbl>
            <c:dLbl>
              <c:idx val="4"/>
              <c:layout>
                <c:manualLayout>
                  <c:x val="0"/>
                  <c:y val="2.645502645502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3F-4209-A59A-6F187ABCBF8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グラフデータ!$B$13:$B$17</c:f>
              <c:numCache>
                <c:formatCode>#,##0.0_);[Red]\(#,##0.0\)</c:formatCode>
                <c:ptCount val="5"/>
                <c:pt idx="0">
                  <c:v>1105.78870235</c:v>
                </c:pt>
                <c:pt idx="1">
                  <c:v>1128.97872398</c:v>
                </c:pt>
                <c:pt idx="2">
                  <c:v>1147.8713557000001</c:v>
                </c:pt>
                <c:pt idx="3">
                  <c:v>1177.6998577899999</c:v>
                </c:pt>
                <c:pt idx="4">
                  <c:v>1206.1913132300001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3F-4209-A59A-6F187ABCB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038863"/>
        <c:axId val="818166735"/>
      </c:barChart>
      <c:lineChart>
        <c:grouping val="standard"/>
        <c:varyColors val="0"/>
        <c:ser>
          <c:idx val="1"/>
          <c:order val="1"/>
          <c:tx>
            <c:v>受付件数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798833305234813E-2"/>
                  <c:y val="-3.439153439153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3F-4209-A59A-6F187ABCBF8A}"/>
                </c:ext>
              </c:extLst>
            </c:dLbl>
            <c:dLbl>
              <c:idx val="1"/>
              <c:layout>
                <c:manualLayout>
                  <c:x val="-3.5762870011333742E-2"/>
                  <c:y val="-2.645502645502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3F-4209-A59A-6F187ABCBF8A}"/>
                </c:ext>
              </c:extLst>
            </c:dLbl>
            <c:dLbl>
              <c:idx val="2"/>
              <c:layout>
                <c:manualLayout>
                  <c:x val="-3.4207962619536507E-2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3F-4209-A59A-6F187ABCBF8A}"/>
                </c:ext>
              </c:extLst>
            </c:dLbl>
            <c:dLbl>
              <c:idx val="3"/>
              <c:layout>
                <c:manualLayout>
                  <c:x val="-3.7317777403130803E-2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3F-4209-A59A-6F187ABCBF8A}"/>
                </c:ext>
              </c:extLst>
            </c:dLbl>
            <c:dLbl>
              <c:idx val="4"/>
              <c:layout>
                <c:manualLayout>
                  <c:x val="-8.7764972240862438E-2"/>
                  <c:y val="-4.232804232804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3F-4209-A59A-6F187ABCB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グラフデータ!$C$13:$C$17</c:f>
              <c:numCache>
                <c:formatCode>#,##0.0_);[Red]\(#,##0.0\)</c:formatCode>
                <c:ptCount val="5"/>
                <c:pt idx="0">
                  <c:v>173.99270000000001</c:v>
                </c:pt>
                <c:pt idx="1">
                  <c:v>181.26650000000001</c:v>
                </c:pt>
                <c:pt idx="2">
                  <c:v>185.87819999999999</c:v>
                </c:pt>
                <c:pt idx="3">
                  <c:v>189.87889999999999</c:v>
                </c:pt>
                <c:pt idx="4">
                  <c:v>193.49209999999999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3F-4209-A59A-6F187ABCB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17519"/>
        <c:axId val="818165775"/>
      </c:lineChart>
      <c:catAx>
        <c:axId val="64103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818166735"/>
        <c:crosses val="autoZero"/>
        <c:auto val="1"/>
        <c:lblAlgn val="ctr"/>
        <c:lblOffset val="100"/>
        <c:noMultiLvlLbl val="0"/>
      </c:catAx>
      <c:valAx>
        <c:axId val="818166735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038863"/>
        <c:crosses val="autoZero"/>
        <c:crossBetween val="between"/>
      </c:valAx>
      <c:valAx>
        <c:axId val="818165775"/>
        <c:scaling>
          <c:orientation val="minMax"/>
          <c:min val="40"/>
        </c:scaling>
        <c:delete val="0"/>
        <c:axPos val="r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017519"/>
        <c:crosses val="max"/>
        <c:crossBetween val="between"/>
      </c:valAx>
      <c:catAx>
        <c:axId val="6410175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8165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36832193292374"/>
          <c:y val="0.147103278756822"/>
          <c:w val="0.26588916399730694"/>
          <c:h val="4.3372911719368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介護保険相談・苦情件数の推移</a:t>
            </a:r>
          </a:p>
        </c:rich>
      </c:tx>
      <c:layout>
        <c:manualLayout>
          <c:xMode val="edge"/>
          <c:yMode val="edge"/>
          <c:x val="0.28367504725359272"/>
          <c:y val="4.9000654695858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グラフデータ!$F$30</c:f>
              <c:strCache>
                <c:ptCount val="1"/>
                <c:pt idx="0">
                  <c:v>国保連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グラフデータ!$E$31:$E$35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グラフデータ!$F$31:$F$35</c:f>
              <c:numCache>
                <c:formatCode>#,##0_);[Red]\(#,##0\)</c:formatCode>
                <c:ptCount val="5"/>
                <c:pt idx="0">
                  <c:v>58</c:v>
                </c:pt>
                <c:pt idx="1">
                  <c:v>46</c:v>
                </c:pt>
                <c:pt idx="2">
                  <c:v>53</c:v>
                </c:pt>
                <c:pt idx="3">
                  <c:v>51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E-4959-962E-4D623AC3E98F}"/>
            </c:ext>
          </c:extLst>
        </c:ser>
        <c:ser>
          <c:idx val="1"/>
          <c:order val="1"/>
          <c:tx>
            <c:strRef>
              <c:f>グラフデータ!$G$30</c:f>
              <c:strCache>
                <c:ptCount val="1"/>
                <c:pt idx="0">
                  <c:v>市町村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グラフデータ!$E$31:$E$35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グラフデータ!$G$31:$G$35</c:f>
              <c:numCache>
                <c:formatCode>#,##0_);[Red]\(#,##0\)</c:formatCode>
                <c:ptCount val="5"/>
                <c:pt idx="0">
                  <c:v>7</c:v>
                </c:pt>
                <c:pt idx="1">
                  <c:v>9</c:v>
                </c:pt>
                <c:pt idx="2">
                  <c:v>13</c:v>
                </c:pt>
                <c:pt idx="3">
                  <c:v>16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E-4959-962E-4D623AC3E9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6162095"/>
        <c:axId val="366169167"/>
        <c:axId val="0"/>
      </c:bar3DChart>
      <c:catAx>
        <c:axId val="366162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366169167"/>
        <c:crosses val="autoZero"/>
        <c:auto val="1"/>
        <c:lblAlgn val="ctr"/>
        <c:lblOffset val="100"/>
        <c:noMultiLvlLbl val="0"/>
      </c:catAx>
      <c:valAx>
        <c:axId val="366169167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36616209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07518673904042"/>
          <c:y val="0.16541660179416651"/>
          <c:w val="0.22267010345679883"/>
          <c:h val="4.1170909140140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38100</xdr:rowOff>
    </xdr:from>
    <xdr:to>
      <xdr:col>16</xdr:col>
      <xdr:colOff>0</xdr:colOff>
      <xdr:row>27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38100</xdr:rowOff>
    </xdr:from>
    <xdr:to>
      <xdr:col>16</xdr:col>
      <xdr:colOff>0</xdr:colOff>
      <xdr:row>27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623889</xdr:colOff>
      <xdr:row>28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47625</xdr:rowOff>
    </xdr:from>
    <xdr:to>
      <xdr:col>1</xdr:col>
      <xdr:colOff>76200</xdr:colOff>
      <xdr:row>3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0" y="219075"/>
          <a:ext cx="762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（億円）</a:t>
          </a:r>
        </a:p>
      </xdr:txBody>
    </xdr:sp>
    <xdr:clientData/>
  </xdr:twoCellAnchor>
  <xdr:twoCellAnchor>
    <xdr:from>
      <xdr:col>11</xdr:col>
      <xdr:colOff>95250</xdr:colOff>
      <xdr:row>1</xdr:row>
      <xdr:rowOff>57150</xdr:rowOff>
    </xdr:from>
    <xdr:to>
      <xdr:col>12</xdr:col>
      <xdr:colOff>171450</xdr:colOff>
      <xdr:row>3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7639050" y="228600"/>
          <a:ext cx="762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（万件）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492125</xdr:colOff>
      <xdr:row>30</xdr:row>
      <xdr:rowOff>174624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</xdr:row>
      <xdr:rowOff>142875</xdr:rowOff>
    </xdr:from>
    <xdr:to>
      <xdr:col>0</xdr:col>
      <xdr:colOff>771525</xdr:colOff>
      <xdr:row>6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190500" y="828675"/>
          <a:ext cx="5810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（件）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27</xdr:row>
      <xdr:rowOff>19050</xdr:rowOff>
    </xdr:from>
    <xdr:to>
      <xdr:col>5</xdr:col>
      <xdr:colOff>9526</xdr:colOff>
      <xdr:row>28</xdr:row>
      <xdr:rowOff>9525</xdr:rowOff>
    </xdr:to>
    <xdr:cxnSp macro="">
      <xdr:nvCxnSpPr>
        <xdr:cNvPr id="2" name="直線矢印コネクタ 1"/>
        <xdr:cNvCxnSpPr/>
      </xdr:nvCxnSpPr>
      <xdr:spPr>
        <a:xfrm>
          <a:off x="6657976" y="5086350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933450</xdr:colOff>
      <xdr:row>9</xdr:row>
      <xdr:rowOff>19050</xdr:rowOff>
    </xdr:from>
    <xdr:to>
      <xdr:col>1</xdr:col>
      <xdr:colOff>933450</xdr:colOff>
      <xdr:row>9</xdr:row>
      <xdr:rowOff>180975</xdr:rowOff>
    </xdr:to>
    <xdr:cxnSp macro="">
      <xdr:nvCxnSpPr>
        <xdr:cNvPr id="42" name="直線矢印コネクタ 41"/>
        <xdr:cNvCxnSpPr/>
      </xdr:nvCxnSpPr>
      <xdr:spPr>
        <a:xfrm>
          <a:off x="2019300" y="1704975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09"/>
  <sheetViews>
    <sheetView tabSelected="1" zoomScale="75" zoomScaleNormal="75" workbookViewId="0">
      <selection activeCell="L30" sqref="L30"/>
    </sheetView>
  </sheetViews>
  <sheetFormatPr defaultRowHeight="13.5" x14ac:dyDescent="0.15"/>
  <cols>
    <col min="1" max="2" width="2.625" style="1" customWidth="1"/>
    <col min="3" max="3" width="6.5" style="1" customWidth="1"/>
    <col min="4" max="4" width="2.625" style="1" customWidth="1"/>
    <col min="5" max="5" width="4.375" style="1" customWidth="1"/>
    <col min="6" max="6" width="5.75" style="1" customWidth="1"/>
    <col min="7" max="7" width="26.75" style="1" customWidth="1"/>
    <col min="8" max="8" width="18.25" style="1" customWidth="1"/>
    <col min="9" max="14" width="2.625" style="1" customWidth="1"/>
    <col min="15" max="15" width="22.625" style="1" customWidth="1"/>
    <col min="16" max="16" width="14.125" style="1" customWidth="1"/>
    <col min="17" max="17" width="12.125" style="1" bestFit="1" customWidth="1"/>
    <col min="18" max="18" width="9" style="56"/>
    <col min="19" max="19" width="2.625" style="56" customWidth="1"/>
    <col min="20" max="26" width="9" style="56"/>
    <col min="27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2:18" ht="17.25" x14ac:dyDescent="0.15">
      <c r="C17" s="2"/>
      <c r="D17" s="2"/>
      <c r="E17" s="2"/>
      <c r="F17" s="2"/>
      <c r="G17" s="2"/>
    </row>
    <row r="18" spans="2:18" ht="17.25" x14ac:dyDescent="0.15">
      <c r="C18" s="2"/>
      <c r="D18" s="2"/>
      <c r="E18" s="2"/>
      <c r="F18" s="2"/>
      <c r="G18" s="2"/>
    </row>
    <row r="19" spans="2:18" ht="17.25" x14ac:dyDescent="0.15">
      <c r="C19" s="2"/>
      <c r="D19" s="2"/>
      <c r="E19" s="2"/>
      <c r="F19" s="2"/>
      <c r="G19" s="2"/>
    </row>
    <row r="20" spans="2:18" ht="17.25" x14ac:dyDescent="0.15">
      <c r="C20" s="2"/>
      <c r="D20" s="2"/>
      <c r="E20" s="2"/>
      <c r="F20" s="2"/>
      <c r="G20" s="2"/>
    </row>
    <row r="21" spans="2:18" ht="17.25" x14ac:dyDescent="0.15">
      <c r="C21" s="2"/>
      <c r="D21" s="2"/>
      <c r="E21" s="2"/>
      <c r="F21" s="2"/>
      <c r="G21" s="2"/>
    </row>
    <row r="22" spans="2:18" ht="17.25" x14ac:dyDescent="0.15">
      <c r="C22" s="2"/>
      <c r="D22" s="2"/>
      <c r="E22" s="2"/>
      <c r="F22" s="2"/>
      <c r="G22" s="2"/>
    </row>
    <row r="23" spans="2:18" ht="17.25" x14ac:dyDescent="0.15">
      <c r="C23" s="2"/>
      <c r="D23" s="2"/>
      <c r="E23" s="2"/>
      <c r="F23" s="2"/>
      <c r="G23" s="2"/>
    </row>
    <row r="24" spans="2:18" ht="17.25" x14ac:dyDescent="0.15">
      <c r="C24" s="2"/>
      <c r="D24" s="2"/>
      <c r="E24" s="2"/>
      <c r="F24" s="2"/>
      <c r="G24" s="2"/>
    </row>
    <row r="25" spans="2:18" ht="17.25" x14ac:dyDescent="0.15">
      <c r="C25" s="2"/>
      <c r="D25" s="2"/>
      <c r="E25" s="2"/>
      <c r="F25" s="2"/>
      <c r="G25" s="2"/>
    </row>
    <row r="26" spans="2:18" ht="17.25" x14ac:dyDescent="0.15">
      <c r="C26" s="2"/>
      <c r="D26" s="2"/>
      <c r="E26" s="2"/>
      <c r="F26" s="2"/>
      <c r="G26" s="2"/>
    </row>
    <row r="27" spans="2:18" ht="17.25" x14ac:dyDescent="0.15">
      <c r="C27" s="2"/>
      <c r="D27" s="2"/>
      <c r="E27" s="2"/>
      <c r="F27" s="2"/>
      <c r="G27" s="2"/>
    </row>
    <row r="28" spans="2:18" ht="17.25" x14ac:dyDescent="0.15">
      <c r="C28" s="2"/>
      <c r="D28" s="2"/>
      <c r="E28" s="2"/>
      <c r="F28" s="2"/>
      <c r="G28" s="2"/>
    </row>
    <row r="29" spans="2:18" ht="17.25" x14ac:dyDescent="0.15">
      <c r="C29" s="2"/>
      <c r="D29" s="2"/>
      <c r="E29" s="2"/>
      <c r="F29" s="2"/>
      <c r="G29" s="2"/>
    </row>
    <row r="30" spans="2:18" x14ac:dyDescent="0.15">
      <c r="O30" s="3"/>
    </row>
    <row r="31" spans="2:18" ht="19.5" x14ac:dyDescent="0.15">
      <c r="B31" s="142" t="s">
        <v>126</v>
      </c>
      <c r="C31" s="143"/>
      <c r="D31" s="143"/>
      <c r="E31" s="143"/>
      <c r="F31" s="143"/>
      <c r="G31" s="143"/>
      <c r="H31" s="143"/>
    </row>
    <row r="32" spans="2:18" ht="15.75" x14ac:dyDescent="0.15">
      <c r="C32" s="194" t="s">
        <v>61</v>
      </c>
      <c r="D32" s="195"/>
      <c r="E32" s="195"/>
      <c r="F32" s="195"/>
      <c r="G32" s="196"/>
      <c r="H32" s="4" t="s">
        <v>18</v>
      </c>
      <c r="O32" s="5"/>
      <c r="P32" s="6"/>
      <c r="Q32" s="6"/>
      <c r="R32" s="57"/>
    </row>
    <row r="33" spans="3:17" ht="13.5" customHeight="1" x14ac:dyDescent="0.15">
      <c r="C33" s="197" t="s">
        <v>0</v>
      </c>
      <c r="D33" s="191" t="s">
        <v>19</v>
      </c>
      <c r="E33" s="167"/>
      <c r="F33" s="167"/>
      <c r="G33" s="167"/>
      <c r="H33" s="144">
        <v>1934921</v>
      </c>
      <c r="O33" s="32" t="s">
        <v>61</v>
      </c>
      <c r="P33" s="32" t="s">
        <v>0</v>
      </c>
      <c r="Q33" s="32" t="s">
        <v>62</v>
      </c>
    </row>
    <row r="34" spans="3:17" ht="15.75" x14ac:dyDescent="0.15">
      <c r="C34" s="198"/>
      <c r="D34" s="165" t="s">
        <v>20</v>
      </c>
      <c r="E34" s="167"/>
      <c r="F34" s="167"/>
      <c r="G34" s="167"/>
      <c r="H34" s="144">
        <v>972364</v>
      </c>
      <c r="J34" s="3"/>
      <c r="O34" s="35" t="s">
        <v>63</v>
      </c>
      <c r="P34" s="36">
        <f>H34</f>
        <v>972364</v>
      </c>
      <c r="Q34" s="37">
        <f t="shared" ref="Q34:Q40" si="0">P34/$P$41</f>
        <v>0.50253421199108383</v>
      </c>
    </row>
    <row r="35" spans="3:17" ht="15.75" x14ac:dyDescent="0.15">
      <c r="C35" s="198"/>
      <c r="D35" s="7"/>
      <c r="E35" s="200" t="s">
        <v>64</v>
      </c>
      <c r="F35" s="201"/>
      <c r="G35" s="202"/>
      <c r="H35" s="144">
        <v>822713</v>
      </c>
      <c r="O35" s="38" t="s">
        <v>65</v>
      </c>
      <c r="P35" s="39">
        <f>H74</f>
        <v>405216</v>
      </c>
      <c r="Q35" s="40">
        <f t="shared" si="0"/>
        <v>0.20942250355440867</v>
      </c>
    </row>
    <row r="36" spans="3:17" ht="15.75" x14ac:dyDescent="0.15">
      <c r="C36" s="198"/>
      <c r="D36" s="7"/>
      <c r="E36" s="8"/>
      <c r="F36" s="203" t="s">
        <v>21</v>
      </c>
      <c r="G36" s="204"/>
      <c r="H36" s="145">
        <v>134069</v>
      </c>
      <c r="O36" s="41" t="s">
        <v>66</v>
      </c>
      <c r="P36" s="42">
        <f>H75</f>
        <v>71771</v>
      </c>
      <c r="Q36" s="43">
        <f t="shared" si="0"/>
        <v>3.7092470441945691E-2</v>
      </c>
    </row>
    <row r="37" spans="3:17" ht="15.75" x14ac:dyDescent="0.15">
      <c r="C37" s="198"/>
      <c r="D37" s="7"/>
      <c r="E37" s="8"/>
      <c r="F37" s="203" t="s">
        <v>22</v>
      </c>
      <c r="G37" s="204"/>
      <c r="H37" s="145">
        <v>11078</v>
      </c>
      <c r="O37" s="44" t="s">
        <v>107</v>
      </c>
      <c r="P37" s="45">
        <f>H76</f>
        <v>0</v>
      </c>
      <c r="Q37" s="46">
        <f t="shared" si="0"/>
        <v>0</v>
      </c>
    </row>
    <row r="38" spans="3:17" ht="15.75" x14ac:dyDescent="0.15">
      <c r="C38" s="198"/>
      <c r="D38" s="7"/>
      <c r="E38" s="8"/>
      <c r="F38" s="203" t="s">
        <v>23</v>
      </c>
      <c r="G38" s="204"/>
      <c r="H38" s="145">
        <v>49349</v>
      </c>
      <c r="O38" s="53" t="s">
        <v>67</v>
      </c>
      <c r="P38" s="54">
        <f>H77</f>
        <v>131649</v>
      </c>
      <c r="Q38" s="55">
        <f t="shared" si="0"/>
        <v>6.803843671136961E-2</v>
      </c>
    </row>
    <row r="39" spans="3:17" ht="15.75" x14ac:dyDescent="0.15">
      <c r="C39" s="198"/>
      <c r="D39" s="7"/>
      <c r="E39" s="8"/>
      <c r="F39" s="203" t="s">
        <v>24</v>
      </c>
      <c r="G39" s="204"/>
      <c r="H39" s="145">
        <v>24185</v>
      </c>
      <c r="O39" s="47" t="s">
        <v>68</v>
      </c>
      <c r="P39" s="48">
        <f>H96</f>
        <v>160962</v>
      </c>
      <c r="Q39" s="49">
        <f t="shared" si="0"/>
        <v>8.3187892425582236E-2</v>
      </c>
    </row>
    <row r="40" spans="3:17" ht="15.75" x14ac:dyDescent="0.15">
      <c r="C40" s="198"/>
      <c r="D40" s="7"/>
      <c r="E40" s="8"/>
      <c r="F40" s="203" t="s">
        <v>25</v>
      </c>
      <c r="G40" s="204"/>
      <c r="H40" s="145">
        <v>210944</v>
      </c>
      <c r="O40" s="50" t="s">
        <v>108</v>
      </c>
      <c r="P40" s="51">
        <f>H106</f>
        <v>192959</v>
      </c>
      <c r="Q40" s="52">
        <f t="shared" si="0"/>
        <v>9.9724484875609906E-2</v>
      </c>
    </row>
    <row r="41" spans="3:17" ht="15.75" x14ac:dyDescent="0.15">
      <c r="C41" s="198"/>
      <c r="D41" s="7"/>
      <c r="E41" s="8"/>
      <c r="F41" s="203" t="s">
        <v>26</v>
      </c>
      <c r="G41" s="204"/>
      <c r="H41" s="145">
        <v>73062</v>
      </c>
      <c r="O41" s="32" t="s">
        <v>1</v>
      </c>
      <c r="P41" s="34">
        <f>SUM(P34:P40)</f>
        <v>1934921</v>
      </c>
      <c r="Q41" s="33">
        <f>SUM(Q34:Q40)</f>
        <v>0.99999999999999989</v>
      </c>
    </row>
    <row r="42" spans="3:17" ht="15.75" x14ac:dyDescent="0.15">
      <c r="C42" s="198"/>
      <c r="D42" s="7"/>
      <c r="E42" s="8"/>
      <c r="F42" s="203" t="s">
        <v>27</v>
      </c>
      <c r="G42" s="204"/>
      <c r="H42" s="145">
        <v>238376</v>
      </c>
    </row>
    <row r="43" spans="3:17" ht="15.75" x14ac:dyDescent="0.15">
      <c r="C43" s="198"/>
      <c r="D43" s="7"/>
      <c r="E43" s="8"/>
      <c r="F43" s="193" t="s">
        <v>28</v>
      </c>
      <c r="G43" s="193"/>
      <c r="H43" s="145">
        <v>24</v>
      </c>
    </row>
    <row r="44" spans="3:17" ht="15.75" x14ac:dyDescent="0.15">
      <c r="C44" s="198"/>
      <c r="D44" s="7"/>
      <c r="E44" s="8"/>
      <c r="F44" s="192" t="s">
        <v>29</v>
      </c>
      <c r="G44" s="185"/>
      <c r="H44" s="145">
        <v>71</v>
      </c>
    </row>
    <row r="45" spans="3:17" ht="15.75" x14ac:dyDescent="0.15">
      <c r="C45" s="198"/>
      <c r="D45" s="7"/>
      <c r="E45" s="8"/>
      <c r="F45" s="192" t="s">
        <v>30</v>
      </c>
      <c r="G45" s="185"/>
      <c r="H45" s="145">
        <v>6002</v>
      </c>
    </row>
    <row r="46" spans="3:17" ht="15.75" x14ac:dyDescent="0.15">
      <c r="C46" s="198"/>
      <c r="D46" s="7"/>
      <c r="E46" s="8"/>
      <c r="F46" s="192" t="s">
        <v>31</v>
      </c>
      <c r="G46" s="185"/>
      <c r="H46" s="145">
        <v>5416</v>
      </c>
    </row>
    <row r="47" spans="3:17" ht="15.75" x14ac:dyDescent="0.15">
      <c r="C47" s="198"/>
      <c r="D47" s="7"/>
      <c r="E47" s="8"/>
      <c r="F47" s="192" t="s">
        <v>32</v>
      </c>
      <c r="G47" s="185"/>
      <c r="H47" s="145">
        <v>97</v>
      </c>
    </row>
    <row r="48" spans="3:17" ht="15.75" x14ac:dyDescent="0.15">
      <c r="C48" s="198"/>
      <c r="D48" s="7"/>
      <c r="E48" s="8"/>
      <c r="F48" s="193" t="s">
        <v>33</v>
      </c>
      <c r="G48" s="193"/>
      <c r="H48" s="145">
        <v>26279</v>
      </c>
    </row>
    <row r="49" spans="3:8" ht="15.75" x14ac:dyDescent="0.15">
      <c r="C49" s="198"/>
      <c r="D49" s="7"/>
      <c r="E49" s="9"/>
      <c r="F49" s="192" t="s">
        <v>34</v>
      </c>
      <c r="G49" s="185"/>
      <c r="H49" s="145">
        <v>43761</v>
      </c>
    </row>
    <row r="50" spans="3:8" ht="15.75" x14ac:dyDescent="0.15">
      <c r="C50" s="198"/>
      <c r="D50" s="7"/>
      <c r="E50" s="166" t="s">
        <v>69</v>
      </c>
      <c r="F50" s="167"/>
      <c r="G50" s="167"/>
      <c r="H50" s="144">
        <v>82932</v>
      </c>
    </row>
    <row r="51" spans="3:8" ht="15.75" x14ac:dyDescent="0.15">
      <c r="C51" s="198"/>
      <c r="D51" s="7"/>
      <c r="E51" s="8"/>
      <c r="F51" s="167" t="s">
        <v>35</v>
      </c>
      <c r="G51" s="167"/>
      <c r="H51" s="145">
        <v>70352</v>
      </c>
    </row>
    <row r="52" spans="3:8" ht="15.75" x14ac:dyDescent="0.15">
      <c r="C52" s="198"/>
      <c r="D52" s="7"/>
      <c r="E52" s="8"/>
      <c r="F52" s="167" t="s">
        <v>36</v>
      </c>
      <c r="G52" s="167"/>
      <c r="H52" s="145">
        <v>9281</v>
      </c>
    </row>
    <row r="53" spans="3:8" ht="15.75" x14ac:dyDescent="0.15">
      <c r="C53" s="198"/>
      <c r="D53" s="7"/>
      <c r="E53" s="8"/>
      <c r="F53" s="167" t="s">
        <v>127</v>
      </c>
      <c r="G53" s="167"/>
      <c r="H53" s="145">
        <v>0</v>
      </c>
    </row>
    <row r="54" spans="3:8" ht="15.75" x14ac:dyDescent="0.15">
      <c r="C54" s="198"/>
      <c r="D54" s="7"/>
      <c r="E54" s="8"/>
      <c r="F54" s="167" t="s">
        <v>37</v>
      </c>
      <c r="G54" s="167"/>
      <c r="H54" s="145">
        <v>539</v>
      </c>
    </row>
    <row r="55" spans="3:8" ht="15.75" x14ac:dyDescent="0.15">
      <c r="C55" s="198"/>
      <c r="D55" s="7"/>
      <c r="E55" s="8"/>
      <c r="F55" s="167" t="s">
        <v>38</v>
      </c>
      <c r="G55" s="167"/>
      <c r="H55" s="145">
        <v>2537</v>
      </c>
    </row>
    <row r="56" spans="3:8" ht="15.75" x14ac:dyDescent="0.15">
      <c r="C56" s="198"/>
      <c r="D56" s="7"/>
      <c r="E56" s="8"/>
      <c r="F56" s="167" t="s">
        <v>39</v>
      </c>
      <c r="G56" s="167"/>
      <c r="H56" s="145">
        <v>195</v>
      </c>
    </row>
    <row r="57" spans="3:8" ht="15.75" x14ac:dyDescent="0.15">
      <c r="C57" s="198"/>
      <c r="D57" s="10"/>
      <c r="E57" s="11"/>
      <c r="F57" s="167" t="s">
        <v>128</v>
      </c>
      <c r="G57" s="167"/>
      <c r="H57" s="145">
        <v>0</v>
      </c>
    </row>
    <row r="58" spans="3:8" ht="15.75" x14ac:dyDescent="0.15">
      <c r="C58" s="198"/>
      <c r="D58" s="13"/>
      <c r="E58" s="11"/>
      <c r="F58" s="167" t="s">
        <v>40</v>
      </c>
      <c r="G58" s="167"/>
      <c r="H58" s="145">
        <v>28</v>
      </c>
    </row>
    <row r="59" spans="3:8" ht="15.75" x14ac:dyDescent="0.15">
      <c r="C59" s="198"/>
      <c r="D59" s="13"/>
      <c r="E59" s="11"/>
      <c r="F59" s="167" t="s">
        <v>98</v>
      </c>
      <c r="G59" s="167"/>
      <c r="H59" s="145">
        <v>0</v>
      </c>
    </row>
    <row r="60" spans="3:8" ht="15.75" x14ac:dyDescent="0.15">
      <c r="C60" s="198"/>
      <c r="D60" s="10"/>
      <c r="E60" s="11"/>
      <c r="F60" s="167" t="s">
        <v>129</v>
      </c>
      <c r="G60" s="167"/>
      <c r="H60" s="145">
        <v>2</v>
      </c>
    </row>
    <row r="61" spans="3:8" ht="15.75" x14ac:dyDescent="0.15">
      <c r="C61" s="198"/>
      <c r="D61" s="13"/>
      <c r="E61" s="11"/>
      <c r="F61" s="167" t="s">
        <v>130</v>
      </c>
      <c r="G61" s="167"/>
      <c r="H61" s="145">
        <v>0</v>
      </c>
    </row>
    <row r="62" spans="3:8" ht="15.75" x14ac:dyDescent="0.15">
      <c r="C62" s="198"/>
      <c r="D62" s="7"/>
      <c r="E62" s="8"/>
      <c r="F62" s="167" t="s">
        <v>131</v>
      </c>
      <c r="G62" s="167"/>
      <c r="H62" s="145">
        <v>0</v>
      </c>
    </row>
    <row r="63" spans="3:8" ht="15.75" x14ac:dyDescent="0.15">
      <c r="C63" s="198"/>
      <c r="D63" s="10"/>
      <c r="E63" s="11"/>
      <c r="F63" s="167" t="s">
        <v>99</v>
      </c>
      <c r="G63" s="167"/>
      <c r="H63" s="145">
        <v>397</v>
      </c>
    </row>
    <row r="64" spans="3:8" ht="15.75" x14ac:dyDescent="0.15">
      <c r="C64" s="198"/>
      <c r="D64" s="13"/>
      <c r="E64" s="11"/>
      <c r="F64" s="167" t="s">
        <v>100</v>
      </c>
      <c r="G64" s="167"/>
      <c r="H64" s="145">
        <v>0</v>
      </c>
    </row>
    <row r="65" spans="3:8" ht="15.75" x14ac:dyDescent="0.15">
      <c r="C65" s="198"/>
      <c r="D65" s="13"/>
      <c r="E65" s="11"/>
      <c r="F65" s="167" t="s">
        <v>132</v>
      </c>
      <c r="G65" s="167"/>
      <c r="H65" s="145">
        <v>0</v>
      </c>
    </row>
    <row r="66" spans="3:8" ht="15.75" x14ac:dyDescent="0.15">
      <c r="C66" s="198"/>
      <c r="D66" s="10"/>
      <c r="E66" s="11"/>
      <c r="F66" s="167" t="s">
        <v>133</v>
      </c>
      <c r="G66" s="167"/>
      <c r="H66" s="145">
        <v>0</v>
      </c>
    </row>
    <row r="67" spans="3:8" ht="15.75" x14ac:dyDescent="0.15">
      <c r="C67" s="198"/>
      <c r="D67" s="13"/>
      <c r="E67" s="11"/>
      <c r="F67" s="167" t="s">
        <v>134</v>
      </c>
      <c r="G67" s="167"/>
      <c r="H67" s="145">
        <v>0</v>
      </c>
    </row>
    <row r="68" spans="3:8" ht="15.75" x14ac:dyDescent="0.15">
      <c r="C68" s="198"/>
      <c r="D68" s="13"/>
      <c r="E68" s="14"/>
      <c r="F68" s="167" t="s">
        <v>101</v>
      </c>
      <c r="G68" s="167"/>
      <c r="H68" s="145">
        <v>19</v>
      </c>
    </row>
    <row r="69" spans="3:8" ht="15.75" x14ac:dyDescent="0.15">
      <c r="C69" s="198"/>
      <c r="D69" s="7"/>
      <c r="E69" s="15"/>
      <c r="F69" s="190" t="s">
        <v>41</v>
      </c>
      <c r="G69" s="191"/>
      <c r="H69" s="145">
        <v>53301</v>
      </c>
    </row>
    <row r="70" spans="3:8" ht="15.75" x14ac:dyDescent="0.15">
      <c r="C70" s="198"/>
      <c r="D70" s="7"/>
      <c r="E70" s="16"/>
      <c r="F70" s="163" t="s">
        <v>42</v>
      </c>
      <c r="G70" s="164"/>
      <c r="H70" s="145">
        <v>10593</v>
      </c>
    </row>
    <row r="71" spans="3:8" ht="15.75" x14ac:dyDescent="0.15">
      <c r="C71" s="198"/>
      <c r="D71" s="7"/>
      <c r="E71" s="16"/>
      <c r="F71" s="163" t="s">
        <v>74</v>
      </c>
      <c r="G71" s="164"/>
      <c r="H71" s="145">
        <v>0</v>
      </c>
    </row>
    <row r="72" spans="3:8" ht="15.75" x14ac:dyDescent="0.15">
      <c r="C72" s="198"/>
      <c r="D72" s="7"/>
      <c r="E72" s="16"/>
      <c r="F72" s="163" t="s">
        <v>43</v>
      </c>
      <c r="G72" s="164"/>
      <c r="H72" s="145">
        <v>2051</v>
      </c>
    </row>
    <row r="73" spans="3:8" ht="15.75" x14ac:dyDescent="0.15">
      <c r="C73" s="198"/>
      <c r="D73" s="17"/>
      <c r="E73" s="16"/>
      <c r="F73" s="163" t="s">
        <v>44</v>
      </c>
      <c r="G73" s="164"/>
      <c r="H73" s="145">
        <v>774</v>
      </c>
    </row>
    <row r="74" spans="3:8" ht="15.75" x14ac:dyDescent="0.15">
      <c r="C74" s="198"/>
      <c r="D74" s="18"/>
      <c r="E74" s="19"/>
      <c r="F74" s="20" t="s">
        <v>70</v>
      </c>
      <c r="G74" s="21"/>
      <c r="H74" s="145">
        <v>405216</v>
      </c>
    </row>
    <row r="75" spans="3:8" ht="15.75" x14ac:dyDescent="0.15">
      <c r="C75" s="198"/>
      <c r="D75" s="18"/>
      <c r="E75" s="19"/>
      <c r="F75" s="20" t="s">
        <v>45</v>
      </c>
      <c r="G75" s="21"/>
      <c r="H75" s="145">
        <v>71771</v>
      </c>
    </row>
    <row r="76" spans="3:8" ht="15.75" x14ac:dyDescent="0.15">
      <c r="C76" s="198"/>
      <c r="D76" s="18"/>
      <c r="E76" s="19"/>
      <c r="F76" s="20" t="s">
        <v>102</v>
      </c>
      <c r="G76" s="21"/>
      <c r="H76" s="145">
        <v>0</v>
      </c>
    </row>
    <row r="77" spans="3:8" ht="15.75" x14ac:dyDescent="0.15">
      <c r="C77" s="198"/>
      <c r="D77" s="165" t="s">
        <v>71</v>
      </c>
      <c r="E77" s="166"/>
      <c r="F77" s="167"/>
      <c r="G77" s="167"/>
      <c r="H77" s="144">
        <v>131649</v>
      </c>
    </row>
    <row r="78" spans="3:8" ht="15.75" x14ac:dyDescent="0.15">
      <c r="C78" s="198"/>
      <c r="D78" s="22"/>
      <c r="E78" s="23"/>
      <c r="F78" s="163" t="s">
        <v>73</v>
      </c>
      <c r="G78" s="164"/>
      <c r="H78" s="144">
        <v>1085</v>
      </c>
    </row>
    <row r="79" spans="3:8" ht="15.75" x14ac:dyDescent="0.15">
      <c r="C79" s="198"/>
      <c r="D79" s="24"/>
      <c r="E79" s="7"/>
      <c r="F79" s="184" t="s">
        <v>46</v>
      </c>
      <c r="G79" s="185"/>
      <c r="H79" s="145">
        <v>1</v>
      </c>
    </row>
    <row r="80" spans="3:8" ht="15.75" x14ac:dyDescent="0.15">
      <c r="C80" s="198"/>
      <c r="D80" s="24"/>
      <c r="E80" s="7"/>
      <c r="F80" s="184" t="s">
        <v>103</v>
      </c>
      <c r="G80" s="185"/>
      <c r="H80" s="145">
        <v>53566</v>
      </c>
    </row>
    <row r="81" spans="3:8" ht="15.75" x14ac:dyDescent="0.15">
      <c r="C81" s="198"/>
      <c r="D81" s="24"/>
      <c r="E81" s="7"/>
      <c r="F81" s="184" t="s">
        <v>47</v>
      </c>
      <c r="G81" s="185"/>
      <c r="H81" s="145">
        <v>6513</v>
      </c>
    </row>
    <row r="82" spans="3:8" ht="15.75" x14ac:dyDescent="0.15">
      <c r="C82" s="198"/>
      <c r="D82" s="24"/>
      <c r="E82" s="7"/>
      <c r="F82" s="184" t="s">
        <v>48</v>
      </c>
      <c r="G82" s="185"/>
      <c r="H82" s="145">
        <v>17877</v>
      </c>
    </row>
    <row r="83" spans="3:8" ht="15.75" x14ac:dyDescent="0.15">
      <c r="C83" s="198"/>
      <c r="D83" s="24"/>
      <c r="E83" s="7"/>
      <c r="F83" s="184" t="s">
        <v>104</v>
      </c>
      <c r="G83" s="185"/>
      <c r="H83" s="145">
        <v>115</v>
      </c>
    </row>
    <row r="84" spans="3:8" ht="15.75" x14ac:dyDescent="0.15">
      <c r="C84" s="198"/>
      <c r="D84" s="24"/>
      <c r="E84" s="7"/>
      <c r="F84" s="21" t="s">
        <v>49</v>
      </c>
      <c r="G84" s="25"/>
      <c r="H84" s="145">
        <v>29084</v>
      </c>
    </row>
    <row r="85" spans="3:8" ht="15.75" x14ac:dyDescent="0.15">
      <c r="C85" s="198"/>
      <c r="D85" s="24"/>
      <c r="E85" s="7"/>
      <c r="F85" s="163" t="s">
        <v>51</v>
      </c>
      <c r="G85" s="164"/>
      <c r="H85" s="145">
        <v>119</v>
      </c>
    </row>
    <row r="86" spans="3:8" ht="15.75" x14ac:dyDescent="0.15">
      <c r="C86" s="198"/>
      <c r="D86" s="24"/>
      <c r="E86" s="7"/>
      <c r="F86" s="163" t="s">
        <v>50</v>
      </c>
      <c r="G86" s="164"/>
      <c r="H86" s="145">
        <v>1590</v>
      </c>
    </row>
    <row r="87" spans="3:8" ht="15.75" x14ac:dyDescent="0.15">
      <c r="C87" s="198"/>
      <c r="D87" s="24"/>
      <c r="E87" s="7"/>
      <c r="F87" s="186" t="s">
        <v>106</v>
      </c>
      <c r="G87" s="187"/>
      <c r="H87" s="145">
        <v>0</v>
      </c>
    </row>
    <row r="88" spans="3:8" ht="15.75" x14ac:dyDescent="0.15">
      <c r="C88" s="198"/>
      <c r="D88" s="24"/>
      <c r="E88" s="7"/>
      <c r="F88" s="21" t="s">
        <v>52</v>
      </c>
      <c r="G88" s="26"/>
      <c r="H88" s="145">
        <v>18202</v>
      </c>
    </row>
    <row r="89" spans="3:8" ht="15.75" x14ac:dyDescent="0.15">
      <c r="C89" s="198"/>
      <c r="D89" s="24"/>
      <c r="E89" s="7"/>
      <c r="F89" s="184" t="s">
        <v>75</v>
      </c>
      <c r="G89" s="185"/>
      <c r="H89" s="145">
        <v>984</v>
      </c>
    </row>
    <row r="90" spans="3:8" ht="15.75" x14ac:dyDescent="0.15">
      <c r="C90" s="198"/>
      <c r="D90" s="24"/>
      <c r="E90" s="7"/>
      <c r="F90" s="188" t="s">
        <v>109</v>
      </c>
      <c r="G90" s="189"/>
      <c r="H90" s="145">
        <v>5</v>
      </c>
    </row>
    <row r="91" spans="3:8" ht="15.75" x14ac:dyDescent="0.15">
      <c r="C91" s="198"/>
      <c r="D91" s="24"/>
      <c r="E91" s="7"/>
      <c r="F91" s="184" t="s">
        <v>53</v>
      </c>
      <c r="G91" s="185"/>
      <c r="H91" s="145">
        <v>145</v>
      </c>
    </row>
    <row r="92" spans="3:8" ht="15.75" x14ac:dyDescent="0.15">
      <c r="C92" s="198"/>
      <c r="D92" s="24"/>
      <c r="E92" s="7"/>
      <c r="F92" s="184" t="s">
        <v>54</v>
      </c>
      <c r="G92" s="185"/>
      <c r="H92" s="145">
        <v>2214</v>
      </c>
    </row>
    <row r="93" spans="3:8" ht="15.75" x14ac:dyDescent="0.15">
      <c r="C93" s="198"/>
      <c r="D93" s="24"/>
      <c r="E93" s="7"/>
      <c r="F93" s="184" t="s">
        <v>105</v>
      </c>
      <c r="G93" s="185"/>
      <c r="H93" s="145">
        <v>6</v>
      </c>
    </row>
    <row r="94" spans="3:8" ht="15.75" x14ac:dyDescent="0.15">
      <c r="C94" s="198"/>
      <c r="D94" s="24"/>
      <c r="E94" s="7"/>
      <c r="F94" s="163" t="s">
        <v>55</v>
      </c>
      <c r="G94" s="164"/>
      <c r="H94" s="145">
        <v>139</v>
      </c>
    </row>
    <row r="95" spans="3:8" ht="15.75" x14ac:dyDescent="0.15">
      <c r="C95" s="198"/>
      <c r="D95" s="27"/>
      <c r="E95" s="17"/>
      <c r="F95" s="163" t="s">
        <v>56</v>
      </c>
      <c r="G95" s="164"/>
      <c r="H95" s="145">
        <v>4</v>
      </c>
    </row>
    <row r="96" spans="3:8" ht="15.75" x14ac:dyDescent="0.15">
      <c r="C96" s="198"/>
      <c r="D96" s="165" t="s">
        <v>57</v>
      </c>
      <c r="E96" s="166"/>
      <c r="F96" s="167"/>
      <c r="G96" s="167"/>
      <c r="H96" s="144">
        <v>160962</v>
      </c>
    </row>
    <row r="97" spans="3:17" ht="15.75" x14ac:dyDescent="0.15">
      <c r="C97" s="198"/>
      <c r="D97" s="28"/>
      <c r="E97" s="29"/>
      <c r="F97" s="25" t="s">
        <v>58</v>
      </c>
      <c r="G97" s="25"/>
      <c r="H97" s="145">
        <v>84841</v>
      </c>
      <c r="P97" s="168"/>
      <c r="Q97" s="168"/>
    </row>
    <row r="98" spans="3:17" ht="15.75" x14ac:dyDescent="0.15">
      <c r="C98" s="198"/>
      <c r="D98" s="28"/>
      <c r="E98" s="29"/>
      <c r="F98" s="25" t="s">
        <v>59</v>
      </c>
      <c r="G98" s="25"/>
      <c r="H98" s="145">
        <v>72390</v>
      </c>
    </row>
    <row r="99" spans="3:17" ht="15.75" x14ac:dyDescent="0.15">
      <c r="C99" s="198"/>
      <c r="D99" s="28"/>
      <c r="E99" s="29"/>
      <c r="F99" s="25" t="s">
        <v>135</v>
      </c>
      <c r="G99" s="25"/>
      <c r="H99" s="145">
        <v>28</v>
      </c>
    </row>
    <row r="100" spans="3:17" ht="15.75" x14ac:dyDescent="0.15">
      <c r="C100" s="198"/>
      <c r="D100" s="28"/>
      <c r="E100" s="29"/>
      <c r="F100" s="150" t="s">
        <v>60</v>
      </c>
      <c r="G100" s="150"/>
      <c r="H100" s="145">
        <v>3703</v>
      </c>
    </row>
    <row r="101" spans="3:17" ht="15.75" x14ac:dyDescent="0.15">
      <c r="C101" s="198"/>
      <c r="D101" s="10"/>
      <c r="E101" s="30"/>
      <c r="F101" s="12" t="s">
        <v>77</v>
      </c>
      <c r="G101" s="12"/>
      <c r="H101" s="146">
        <v>0</v>
      </c>
    </row>
    <row r="102" spans="3:17" ht="15.75" x14ac:dyDescent="0.15">
      <c r="C102" s="198"/>
      <c r="D102" s="10"/>
      <c r="E102" s="10"/>
      <c r="F102" s="12" t="s">
        <v>136</v>
      </c>
      <c r="G102" s="12"/>
      <c r="H102" s="146">
        <v>4509</v>
      </c>
    </row>
    <row r="103" spans="3:17" ht="15.75" x14ac:dyDescent="0.15">
      <c r="C103" s="198"/>
      <c r="D103" s="10"/>
      <c r="E103" s="10"/>
      <c r="F103" s="12" t="s">
        <v>137</v>
      </c>
      <c r="G103" s="12"/>
      <c r="H103" s="146">
        <v>0</v>
      </c>
    </row>
    <row r="104" spans="3:17" ht="15.75" x14ac:dyDescent="0.15">
      <c r="C104" s="198"/>
      <c r="D104" s="13"/>
      <c r="E104" s="13"/>
      <c r="F104" s="12" t="s">
        <v>138</v>
      </c>
      <c r="G104" s="12"/>
      <c r="H104" s="146">
        <v>28</v>
      </c>
    </row>
    <row r="105" spans="3:17" ht="15.75" x14ac:dyDescent="0.15">
      <c r="C105" s="198"/>
      <c r="D105" s="13"/>
      <c r="E105" s="13"/>
      <c r="F105" s="12" t="s">
        <v>78</v>
      </c>
      <c r="G105" s="12"/>
      <c r="H105" s="146">
        <v>3510</v>
      </c>
    </row>
    <row r="106" spans="3:17" ht="15.75" x14ac:dyDescent="0.15">
      <c r="C106" s="198"/>
      <c r="D106" s="169" t="s">
        <v>79</v>
      </c>
      <c r="E106" s="169"/>
      <c r="F106" s="169"/>
      <c r="G106" s="170"/>
      <c r="H106" s="146">
        <v>192959</v>
      </c>
    </row>
    <row r="107" spans="3:17" ht="15.75" x14ac:dyDescent="0.15">
      <c r="C107" s="198"/>
      <c r="D107" s="171"/>
      <c r="E107" s="173" t="s">
        <v>80</v>
      </c>
      <c r="F107" s="174"/>
      <c r="G107" s="175"/>
      <c r="H107" s="146">
        <v>38081</v>
      </c>
    </row>
    <row r="108" spans="3:17" ht="15.75" x14ac:dyDescent="0.15">
      <c r="C108" s="198"/>
      <c r="D108" s="171"/>
      <c r="E108" s="176"/>
      <c r="F108" s="178" t="s">
        <v>81</v>
      </c>
      <c r="G108" s="179"/>
      <c r="H108" s="146">
        <v>2858</v>
      </c>
    </row>
    <row r="109" spans="3:17" ht="15.75" x14ac:dyDescent="0.15">
      <c r="C109" s="198"/>
      <c r="D109" s="171"/>
      <c r="E109" s="176"/>
      <c r="F109" s="178" t="s">
        <v>82</v>
      </c>
      <c r="G109" s="179"/>
      <c r="H109" s="146">
        <v>35071</v>
      </c>
    </row>
    <row r="110" spans="3:17" ht="15.75" x14ac:dyDescent="0.15">
      <c r="C110" s="198"/>
      <c r="D110" s="171"/>
      <c r="E110" s="176"/>
      <c r="F110" s="178" t="s">
        <v>83</v>
      </c>
      <c r="G110" s="179"/>
      <c r="H110" s="146">
        <v>152</v>
      </c>
    </row>
    <row r="111" spans="3:17" ht="15.75" x14ac:dyDescent="0.15">
      <c r="C111" s="198"/>
      <c r="D111" s="171"/>
      <c r="E111" s="177"/>
      <c r="F111" s="178" t="s">
        <v>84</v>
      </c>
      <c r="G111" s="179"/>
      <c r="H111" s="146">
        <v>0</v>
      </c>
    </row>
    <row r="112" spans="3:17" ht="15.75" x14ac:dyDescent="0.15">
      <c r="C112" s="198"/>
      <c r="D112" s="171"/>
      <c r="E112" s="180" t="s">
        <v>85</v>
      </c>
      <c r="F112" s="174"/>
      <c r="G112" s="175"/>
      <c r="H112" s="146">
        <v>92941</v>
      </c>
    </row>
    <row r="113" spans="3:8" ht="15.75" x14ac:dyDescent="0.15">
      <c r="C113" s="198"/>
      <c r="D113" s="171"/>
      <c r="E113" s="176"/>
      <c r="F113" s="181" t="s">
        <v>86</v>
      </c>
      <c r="G113" s="179"/>
      <c r="H113" s="146">
        <v>5583</v>
      </c>
    </row>
    <row r="114" spans="3:8" ht="15.75" x14ac:dyDescent="0.15">
      <c r="C114" s="198"/>
      <c r="D114" s="171"/>
      <c r="E114" s="176"/>
      <c r="F114" s="181" t="s">
        <v>87</v>
      </c>
      <c r="G114" s="179"/>
      <c r="H114" s="146">
        <v>84310</v>
      </c>
    </row>
    <row r="115" spans="3:8" ht="15.75" x14ac:dyDescent="0.15">
      <c r="C115" s="198"/>
      <c r="D115" s="171"/>
      <c r="E115" s="176"/>
      <c r="F115" s="181" t="s">
        <v>88</v>
      </c>
      <c r="G115" s="179"/>
      <c r="H115" s="146">
        <v>3048</v>
      </c>
    </row>
    <row r="116" spans="3:8" ht="15.75" x14ac:dyDescent="0.15">
      <c r="C116" s="198"/>
      <c r="D116" s="171"/>
      <c r="E116" s="177"/>
      <c r="F116" s="181" t="s">
        <v>89</v>
      </c>
      <c r="G116" s="179"/>
      <c r="H116" s="146">
        <v>0</v>
      </c>
    </row>
    <row r="117" spans="3:8" ht="15.75" x14ac:dyDescent="0.15">
      <c r="C117" s="198"/>
      <c r="D117" s="171"/>
      <c r="E117" s="173" t="s">
        <v>90</v>
      </c>
      <c r="F117" s="174"/>
      <c r="G117" s="175"/>
      <c r="H117" s="146">
        <v>0</v>
      </c>
    </row>
    <row r="118" spans="3:8" ht="15.75" x14ac:dyDescent="0.15">
      <c r="C118" s="198"/>
      <c r="D118" s="171"/>
      <c r="E118" s="176"/>
      <c r="F118" s="161" t="s">
        <v>91</v>
      </c>
      <c r="G118" s="162"/>
      <c r="H118" s="146">
        <v>0</v>
      </c>
    </row>
    <row r="119" spans="3:8" ht="15.75" x14ac:dyDescent="0.15">
      <c r="C119" s="198"/>
      <c r="D119" s="171"/>
      <c r="E119" s="176"/>
      <c r="F119" s="161" t="s">
        <v>92</v>
      </c>
      <c r="G119" s="162"/>
      <c r="H119" s="146">
        <v>0</v>
      </c>
    </row>
    <row r="120" spans="3:8" ht="15.75" x14ac:dyDescent="0.15">
      <c r="C120" s="198"/>
      <c r="D120" s="171"/>
      <c r="E120" s="176"/>
      <c r="F120" s="161" t="s">
        <v>93</v>
      </c>
      <c r="G120" s="162"/>
      <c r="H120" s="146">
        <v>0</v>
      </c>
    </row>
    <row r="121" spans="3:8" ht="15.75" x14ac:dyDescent="0.15">
      <c r="C121" s="198"/>
      <c r="D121" s="171"/>
      <c r="E121" s="176"/>
      <c r="F121" s="161" t="s">
        <v>94</v>
      </c>
      <c r="G121" s="162"/>
      <c r="H121" s="146">
        <v>0</v>
      </c>
    </row>
    <row r="122" spans="3:8" ht="15.75" x14ac:dyDescent="0.15">
      <c r="C122" s="198"/>
      <c r="D122" s="171"/>
      <c r="E122" s="176"/>
      <c r="F122" s="161" t="s">
        <v>95</v>
      </c>
      <c r="G122" s="162"/>
      <c r="H122" s="146">
        <v>0</v>
      </c>
    </row>
    <row r="123" spans="3:8" ht="15.75" x14ac:dyDescent="0.15">
      <c r="C123" s="198"/>
      <c r="D123" s="171"/>
      <c r="E123" s="177"/>
      <c r="F123" s="161" t="s">
        <v>96</v>
      </c>
      <c r="G123" s="162"/>
      <c r="H123" s="146">
        <v>0</v>
      </c>
    </row>
    <row r="124" spans="3:8" ht="15.75" x14ac:dyDescent="0.15">
      <c r="C124" s="199"/>
      <c r="D124" s="172"/>
      <c r="E124" s="31"/>
      <c r="F124" s="182" t="s">
        <v>97</v>
      </c>
      <c r="G124" s="183"/>
      <c r="H124" s="146">
        <v>61937</v>
      </c>
    </row>
    <row r="125" spans="3:8" x14ac:dyDescent="0.15">
      <c r="H125" s="3"/>
    </row>
    <row r="126" spans="3:8" s="56" customFormat="1" x14ac:dyDescent="0.15"/>
    <row r="127" spans="3:8" s="56" customFormat="1" x14ac:dyDescent="0.15"/>
    <row r="128" spans="3:8" s="56" customFormat="1" x14ac:dyDescent="0.15"/>
    <row r="129" s="56" customFormat="1" x14ac:dyDescent="0.15"/>
    <row r="130" s="56" customFormat="1" x14ac:dyDescent="0.15"/>
    <row r="131" s="56" customFormat="1" x14ac:dyDescent="0.15"/>
    <row r="132" s="56" customFormat="1" x14ac:dyDescent="0.15"/>
    <row r="133" s="56" customFormat="1" x14ac:dyDescent="0.15"/>
    <row r="134" s="56" customFormat="1" x14ac:dyDescent="0.15"/>
    <row r="135" s="56" customFormat="1" x14ac:dyDescent="0.15"/>
    <row r="136" s="56" customFormat="1" x14ac:dyDescent="0.15"/>
    <row r="137" s="56" customFormat="1" x14ac:dyDescent="0.15"/>
    <row r="138" s="56" customFormat="1" x14ac:dyDescent="0.15"/>
    <row r="139" s="56" customFormat="1" x14ac:dyDescent="0.15"/>
    <row r="140" s="56" customFormat="1" x14ac:dyDescent="0.15"/>
    <row r="141" s="56" customFormat="1" x14ac:dyDescent="0.15"/>
    <row r="142" s="56" customFormat="1" x14ac:dyDescent="0.15"/>
    <row r="143" s="56" customFormat="1" x14ac:dyDescent="0.15"/>
    <row r="144" s="56" customFormat="1" x14ac:dyDescent="0.15"/>
    <row r="145" s="56" customFormat="1" x14ac:dyDescent="0.15"/>
    <row r="146" s="56" customFormat="1" x14ac:dyDescent="0.15"/>
    <row r="147" s="56" customFormat="1" x14ac:dyDescent="0.15"/>
    <row r="148" s="56" customFormat="1" x14ac:dyDescent="0.15"/>
    <row r="149" s="56" customFormat="1" x14ac:dyDescent="0.15"/>
    <row r="150" s="56" customFormat="1" x14ac:dyDescent="0.15"/>
    <row r="151" s="56" customFormat="1" x14ac:dyDescent="0.15"/>
    <row r="152" s="56" customFormat="1" x14ac:dyDescent="0.15"/>
    <row r="153" s="56" customFormat="1" x14ac:dyDescent="0.15"/>
    <row r="154" s="56" customFormat="1" x14ac:dyDescent="0.15"/>
    <row r="155" s="56" customFormat="1" x14ac:dyDescent="0.15"/>
    <row r="156" s="56" customFormat="1" x14ac:dyDescent="0.15"/>
    <row r="157" s="56" customFormat="1" x14ac:dyDescent="0.15"/>
    <row r="158" s="56" customFormat="1" x14ac:dyDescent="0.15"/>
    <row r="159" s="56" customFormat="1" x14ac:dyDescent="0.15"/>
    <row r="160" s="56" customFormat="1" x14ac:dyDescent="0.15"/>
    <row r="161" s="56" customFormat="1" x14ac:dyDescent="0.15"/>
    <row r="162" s="56" customFormat="1" x14ac:dyDescent="0.15"/>
    <row r="163" s="56" customFormat="1" x14ac:dyDescent="0.15"/>
    <row r="164" s="56" customFormat="1" x14ac:dyDescent="0.15"/>
    <row r="165" s="56" customFormat="1" x14ac:dyDescent="0.15"/>
    <row r="166" s="56" customFormat="1" x14ac:dyDescent="0.15"/>
    <row r="167" s="56" customFormat="1" x14ac:dyDescent="0.15"/>
    <row r="168" s="56" customFormat="1" x14ac:dyDescent="0.15"/>
    <row r="169" s="56" customFormat="1" x14ac:dyDescent="0.15"/>
    <row r="170" s="56" customFormat="1" x14ac:dyDescent="0.15"/>
    <row r="171" s="56" customFormat="1" x14ac:dyDescent="0.15"/>
    <row r="172" s="56" customFormat="1" x14ac:dyDescent="0.15"/>
    <row r="173" s="56" customFormat="1" x14ac:dyDescent="0.15"/>
    <row r="174" s="56" customFormat="1" x14ac:dyDescent="0.15"/>
    <row r="175" s="56" customFormat="1" x14ac:dyDescent="0.15"/>
    <row r="176" s="56" customFormat="1" x14ac:dyDescent="0.15"/>
    <row r="177" s="56" customFormat="1" x14ac:dyDescent="0.15"/>
    <row r="178" s="56" customFormat="1" x14ac:dyDescent="0.15"/>
    <row r="179" s="56" customFormat="1" x14ac:dyDescent="0.15"/>
    <row r="180" s="56" customFormat="1" x14ac:dyDescent="0.15"/>
    <row r="181" s="56" customFormat="1" x14ac:dyDescent="0.15"/>
    <row r="182" s="56" customFormat="1" x14ac:dyDescent="0.15"/>
    <row r="183" s="56" customFormat="1" x14ac:dyDescent="0.15"/>
    <row r="184" s="56" customFormat="1" x14ac:dyDescent="0.15"/>
    <row r="185" s="56" customFormat="1" x14ac:dyDescent="0.15"/>
    <row r="186" s="56" customFormat="1" x14ac:dyDescent="0.15"/>
    <row r="187" s="56" customFormat="1" x14ac:dyDescent="0.15"/>
    <row r="188" s="56" customFormat="1" x14ac:dyDescent="0.15"/>
    <row r="189" s="56" customFormat="1" x14ac:dyDescent="0.15"/>
    <row r="190" s="56" customFormat="1" x14ac:dyDescent="0.15"/>
    <row r="191" s="56" customFormat="1" x14ac:dyDescent="0.15"/>
    <row r="192" s="56" customFormat="1" x14ac:dyDescent="0.15"/>
    <row r="193" s="56" customFormat="1" x14ac:dyDescent="0.15"/>
    <row r="194" s="56" customFormat="1" x14ac:dyDescent="0.15"/>
    <row r="195" s="56" customFormat="1" x14ac:dyDescent="0.15"/>
    <row r="196" s="56" customFormat="1" x14ac:dyDescent="0.15"/>
    <row r="197" s="56" customFormat="1" x14ac:dyDescent="0.15"/>
    <row r="198" s="56" customFormat="1" x14ac:dyDescent="0.15"/>
    <row r="199" s="56" customFormat="1" x14ac:dyDescent="0.15"/>
    <row r="200" s="56" customFormat="1" x14ac:dyDescent="0.15"/>
    <row r="201" s="56" customFormat="1" x14ac:dyDescent="0.15"/>
    <row r="202" s="56" customFormat="1" x14ac:dyDescent="0.15"/>
    <row r="203" s="56" customFormat="1" x14ac:dyDescent="0.15"/>
    <row r="204" s="56" customFormat="1" x14ac:dyDescent="0.15"/>
    <row r="205" s="56" customFormat="1" x14ac:dyDescent="0.15"/>
    <row r="206" s="56" customFormat="1" x14ac:dyDescent="0.15"/>
    <row r="207" s="56" customFormat="1" x14ac:dyDescent="0.15"/>
    <row r="208" s="56" customFormat="1" x14ac:dyDescent="0.15"/>
    <row r="209" s="56" customFormat="1" x14ac:dyDescent="0.15"/>
  </sheetData>
  <mergeCells count="85">
    <mergeCell ref="F65:G65"/>
    <mergeCell ref="F66:G66"/>
    <mergeCell ref="F67:G67"/>
    <mergeCell ref="F68:G68"/>
    <mergeCell ref="F59:G59"/>
    <mergeCell ref="F60:G60"/>
    <mergeCell ref="F61:G61"/>
    <mergeCell ref="F63:G63"/>
    <mergeCell ref="F64:G64"/>
    <mergeCell ref="C32:G32"/>
    <mergeCell ref="C33:C124"/>
    <mergeCell ref="D33:G33"/>
    <mergeCell ref="D34:G34"/>
    <mergeCell ref="E35:G35"/>
    <mergeCell ref="F36:G36"/>
    <mergeCell ref="F37:G37"/>
    <mergeCell ref="F38:G38"/>
    <mergeCell ref="F39:G39"/>
    <mergeCell ref="F40:G40"/>
    <mergeCell ref="F52:G52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E50:G50"/>
    <mergeCell ref="F51:G51"/>
    <mergeCell ref="F79:G79"/>
    <mergeCell ref="F53:G53"/>
    <mergeCell ref="F54:G54"/>
    <mergeCell ref="F55:G55"/>
    <mergeCell ref="F62:G62"/>
    <mergeCell ref="F69:G69"/>
    <mergeCell ref="F70:G70"/>
    <mergeCell ref="F71:G71"/>
    <mergeCell ref="F72:G72"/>
    <mergeCell ref="F73:G73"/>
    <mergeCell ref="D77:G77"/>
    <mergeCell ref="F78:G78"/>
    <mergeCell ref="F56:G56"/>
    <mergeCell ref="F57:G57"/>
    <mergeCell ref="F58:G58"/>
    <mergeCell ref="F93:G93"/>
    <mergeCell ref="F80:G80"/>
    <mergeCell ref="F81:G81"/>
    <mergeCell ref="F82:G82"/>
    <mergeCell ref="F83:G83"/>
    <mergeCell ref="F85:G85"/>
    <mergeCell ref="F86:G86"/>
    <mergeCell ref="F87:G87"/>
    <mergeCell ref="F89:G89"/>
    <mergeCell ref="F90:G90"/>
    <mergeCell ref="F91:G91"/>
    <mergeCell ref="F92:G92"/>
    <mergeCell ref="D107:D124"/>
    <mergeCell ref="E107:G107"/>
    <mergeCell ref="E108:E111"/>
    <mergeCell ref="F108:G108"/>
    <mergeCell ref="F109:G109"/>
    <mergeCell ref="F110:G110"/>
    <mergeCell ref="F111:G111"/>
    <mergeCell ref="E112:G112"/>
    <mergeCell ref="E113:E116"/>
    <mergeCell ref="F113:G113"/>
    <mergeCell ref="F114:G114"/>
    <mergeCell ref="F115:G115"/>
    <mergeCell ref="F116:G116"/>
    <mergeCell ref="F124:G124"/>
    <mergeCell ref="E117:G117"/>
    <mergeCell ref="E118:E123"/>
    <mergeCell ref="F94:G94"/>
    <mergeCell ref="F95:G95"/>
    <mergeCell ref="D96:G96"/>
    <mergeCell ref="P97:Q97"/>
    <mergeCell ref="D106:G106"/>
    <mergeCell ref="F123:G123"/>
    <mergeCell ref="F118:G118"/>
    <mergeCell ref="F119:G119"/>
    <mergeCell ref="F120:G120"/>
    <mergeCell ref="F121:G121"/>
    <mergeCell ref="F122:G122"/>
  </mergeCells>
  <phoneticPr fontId="3"/>
  <conditionalFormatting sqref="H51">
    <cfRule type="expression" dxfId="1" priority="1" stopIfTrue="1">
      <formula>""</formula>
    </cfRule>
  </conditionalFormatting>
  <printOptions horizontalCentered="1"/>
  <pageMargins left="0" right="0" top="0" bottom="0" header="0.31496062992125984" footer="0.31496062992125984"/>
  <pageSetup paperSize="9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0"/>
  <sheetViews>
    <sheetView zoomScale="75" zoomScaleNormal="75" workbookViewId="0">
      <selection activeCell="P113" sqref="P113"/>
    </sheetView>
  </sheetViews>
  <sheetFormatPr defaultRowHeight="13.5" x14ac:dyDescent="0.15"/>
  <cols>
    <col min="1" max="2" width="2.625" style="1" customWidth="1"/>
    <col min="3" max="3" width="6.5" style="1" customWidth="1"/>
    <col min="4" max="4" width="2.625" style="1" customWidth="1"/>
    <col min="5" max="5" width="4.375" style="1" customWidth="1"/>
    <col min="6" max="6" width="5.75" style="1" customWidth="1"/>
    <col min="7" max="7" width="26.75" style="1" customWidth="1"/>
    <col min="8" max="8" width="18.25" style="1" customWidth="1"/>
    <col min="9" max="14" width="2.625" style="1" customWidth="1"/>
    <col min="15" max="15" width="22.625" style="1" customWidth="1"/>
    <col min="16" max="16" width="18.625" style="1" customWidth="1"/>
    <col min="17" max="17" width="11.5" style="1" customWidth="1"/>
    <col min="18" max="18" width="9" style="56"/>
    <col min="19" max="19" width="2.625" style="56" customWidth="1"/>
    <col min="20" max="26" width="9" style="56"/>
    <col min="27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2:18" ht="17.25" x14ac:dyDescent="0.15">
      <c r="C17" s="2"/>
      <c r="D17" s="2"/>
      <c r="E17" s="2"/>
      <c r="F17" s="2"/>
      <c r="G17" s="2"/>
    </row>
    <row r="18" spans="2:18" ht="17.25" x14ac:dyDescent="0.15">
      <c r="C18" s="2"/>
      <c r="D18" s="2"/>
      <c r="E18" s="2"/>
      <c r="F18" s="2"/>
      <c r="G18" s="2"/>
    </row>
    <row r="19" spans="2:18" ht="17.25" x14ac:dyDescent="0.15">
      <c r="C19" s="2"/>
      <c r="D19" s="2"/>
      <c r="E19" s="2"/>
      <c r="F19" s="2"/>
      <c r="G19" s="2"/>
    </row>
    <row r="20" spans="2:18" ht="17.25" x14ac:dyDescent="0.15">
      <c r="C20" s="2"/>
      <c r="D20" s="2"/>
      <c r="E20" s="2"/>
      <c r="F20" s="2"/>
      <c r="G20" s="2"/>
    </row>
    <row r="21" spans="2:18" ht="17.25" x14ac:dyDescent="0.15">
      <c r="C21" s="2"/>
      <c r="D21" s="2"/>
      <c r="E21" s="2"/>
      <c r="F21" s="2"/>
      <c r="G21" s="2"/>
    </row>
    <row r="22" spans="2:18" ht="17.25" x14ac:dyDescent="0.15">
      <c r="C22" s="2"/>
      <c r="D22" s="2"/>
      <c r="E22" s="2"/>
      <c r="F22" s="2"/>
      <c r="G22" s="2"/>
    </row>
    <row r="23" spans="2:18" ht="17.25" x14ac:dyDescent="0.15">
      <c r="C23" s="2"/>
      <c r="D23" s="2"/>
      <c r="E23" s="2"/>
      <c r="F23" s="2"/>
      <c r="G23" s="2"/>
    </row>
    <row r="24" spans="2:18" ht="17.25" x14ac:dyDescent="0.15">
      <c r="C24" s="2"/>
      <c r="D24" s="2"/>
      <c r="E24" s="2"/>
      <c r="F24" s="2"/>
      <c r="G24" s="2"/>
    </row>
    <row r="25" spans="2:18" ht="17.25" x14ac:dyDescent="0.15">
      <c r="C25" s="2"/>
      <c r="D25" s="2"/>
      <c r="E25" s="2"/>
      <c r="F25" s="2"/>
      <c r="G25" s="2"/>
    </row>
    <row r="26" spans="2:18" ht="17.25" x14ac:dyDescent="0.15">
      <c r="C26" s="2"/>
      <c r="D26" s="2"/>
      <c r="E26" s="2"/>
      <c r="F26" s="2"/>
      <c r="G26" s="2"/>
    </row>
    <row r="27" spans="2:18" ht="17.25" x14ac:dyDescent="0.15">
      <c r="C27" s="2"/>
      <c r="D27" s="2"/>
      <c r="E27" s="2"/>
      <c r="F27" s="2"/>
      <c r="G27" s="2"/>
    </row>
    <row r="28" spans="2:18" ht="17.25" x14ac:dyDescent="0.15">
      <c r="C28" s="2"/>
      <c r="D28" s="2"/>
      <c r="E28" s="2"/>
      <c r="F28" s="2"/>
      <c r="G28" s="2"/>
    </row>
    <row r="29" spans="2:18" ht="17.25" x14ac:dyDescent="0.15">
      <c r="C29" s="2"/>
      <c r="D29" s="2"/>
      <c r="E29" s="2"/>
      <c r="F29" s="2"/>
      <c r="G29" s="2"/>
    </row>
    <row r="30" spans="2:18" x14ac:dyDescent="0.15">
      <c r="O30" s="3"/>
    </row>
    <row r="31" spans="2:18" ht="19.5" x14ac:dyDescent="0.15">
      <c r="B31" s="142" t="s">
        <v>139</v>
      </c>
      <c r="C31" s="143"/>
      <c r="D31" s="143"/>
      <c r="E31" s="143"/>
      <c r="F31" s="143"/>
      <c r="G31" s="143"/>
      <c r="H31" s="143"/>
    </row>
    <row r="32" spans="2:18" ht="15.75" x14ac:dyDescent="0.15">
      <c r="C32" s="194" t="s">
        <v>61</v>
      </c>
      <c r="D32" s="195"/>
      <c r="E32" s="195"/>
      <c r="F32" s="195"/>
      <c r="G32" s="196"/>
      <c r="H32" s="4" t="s">
        <v>18</v>
      </c>
      <c r="O32" s="5"/>
      <c r="P32" s="6"/>
      <c r="Q32" s="6"/>
      <c r="R32" s="57"/>
    </row>
    <row r="33" spans="3:17" ht="13.5" customHeight="1" x14ac:dyDescent="0.15">
      <c r="C33" s="197" t="s">
        <v>0</v>
      </c>
      <c r="D33" s="209" t="s">
        <v>19</v>
      </c>
      <c r="E33" s="190"/>
      <c r="F33" s="190"/>
      <c r="G33" s="191"/>
      <c r="H33" s="153">
        <v>120619131323</v>
      </c>
      <c r="O33" s="32" t="s">
        <v>61</v>
      </c>
      <c r="P33" s="32" t="s">
        <v>0</v>
      </c>
      <c r="Q33" s="32" t="s">
        <v>62</v>
      </c>
    </row>
    <row r="34" spans="3:17" ht="15.75" x14ac:dyDescent="0.15">
      <c r="C34" s="198"/>
      <c r="D34" s="206" t="s">
        <v>20</v>
      </c>
      <c r="E34" s="207"/>
      <c r="F34" s="207"/>
      <c r="G34" s="165"/>
      <c r="H34" s="153">
        <v>43712356870</v>
      </c>
      <c r="J34" s="3"/>
      <c r="O34" s="32" t="s">
        <v>63</v>
      </c>
      <c r="P34" s="154">
        <f>H34</f>
        <v>43712356870</v>
      </c>
      <c r="Q34" s="33">
        <f t="shared" ref="Q34:Q40" si="0">P34/$P$41</f>
        <v>0.36239986468601604</v>
      </c>
    </row>
    <row r="35" spans="3:17" ht="15.75" x14ac:dyDescent="0.15">
      <c r="C35" s="198"/>
      <c r="D35" s="7"/>
      <c r="E35" s="200" t="s">
        <v>64</v>
      </c>
      <c r="F35" s="207"/>
      <c r="G35" s="165"/>
      <c r="H35" s="153">
        <v>34151313038</v>
      </c>
      <c r="O35" s="32" t="s">
        <v>65</v>
      </c>
      <c r="P35" s="154">
        <f>H74</f>
        <v>5935646924</v>
      </c>
      <c r="Q35" s="33">
        <f t="shared" si="0"/>
        <v>4.9209829808052795E-2</v>
      </c>
    </row>
    <row r="36" spans="3:17" ht="15.75" x14ac:dyDescent="0.15">
      <c r="C36" s="198"/>
      <c r="D36" s="7"/>
      <c r="E36" s="8"/>
      <c r="F36" s="203" t="s">
        <v>21</v>
      </c>
      <c r="G36" s="204"/>
      <c r="H36" s="155">
        <v>8314807484</v>
      </c>
      <c r="O36" s="32" t="s">
        <v>66</v>
      </c>
      <c r="P36" s="154">
        <f>H75</f>
        <v>315289320</v>
      </c>
      <c r="Q36" s="33">
        <f t="shared" si="0"/>
        <v>2.6139246448036702E-3</v>
      </c>
    </row>
    <row r="37" spans="3:17" ht="15.75" x14ac:dyDescent="0.15">
      <c r="C37" s="198"/>
      <c r="D37" s="7"/>
      <c r="E37" s="8"/>
      <c r="F37" s="203" t="s">
        <v>22</v>
      </c>
      <c r="G37" s="204"/>
      <c r="H37" s="155">
        <v>581729808</v>
      </c>
      <c r="O37" s="32" t="s">
        <v>107</v>
      </c>
      <c r="P37" s="156">
        <f>H76</f>
        <v>0</v>
      </c>
      <c r="Q37" s="33">
        <f t="shared" si="0"/>
        <v>0</v>
      </c>
    </row>
    <row r="38" spans="3:17" ht="15.75" x14ac:dyDescent="0.15">
      <c r="C38" s="198"/>
      <c r="D38" s="7"/>
      <c r="E38" s="8"/>
      <c r="F38" s="203" t="s">
        <v>23</v>
      </c>
      <c r="G38" s="204"/>
      <c r="H38" s="155">
        <v>1645067657</v>
      </c>
      <c r="O38" s="32" t="s">
        <v>67</v>
      </c>
      <c r="P38" s="154">
        <f>H77</f>
        <v>21241796484</v>
      </c>
      <c r="Q38" s="33">
        <f t="shared" si="0"/>
        <v>0.17610636265583479</v>
      </c>
    </row>
    <row r="39" spans="3:17" ht="15.75" x14ac:dyDescent="0.15">
      <c r="C39" s="198"/>
      <c r="D39" s="7"/>
      <c r="E39" s="8"/>
      <c r="F39" s="203" t="s">
        <v>24</v>
      </c>
      <c r="G39" s="204"/>
      <c r="H39" s="155">
        <v>732105496</v>
      </c>
      <c r="O39" s="32" t="s">
        <v>68</v>
      </c>
      <c r="P39" s="154">
        <f>H96</f>
        <v>46509757549</v>
      </c>
      <c r="Q39" s="33">
        <f t="shared" si="0"/>
        <v>0.38559187948762308</v>
      </c>
    </row>
    <row r="40" spans="3:17" ht="15.75" x14ac:dyDescent="0.15">
      <c r="C40" s="198"/>
      <c r="D40" s="7"/>
      <c r="E40" s="8"/>
      <c r="F40" s="203" t="s">
        <v>25</v>
      </c>
      <c r="G40" s="204"/>
      <c r="H40" s="155">
        <v>14194268654</v>
      </c>
      <c r="O40" s="157" t="s">
        <v>108</v>
      </c>
      <c r="P40" s="158">
        <f>H106</f>
        <v>2904284176</v>
      </c>
      <c r="Q40" s="159">
        <f t="shared" si="0"/>
        <v>2.4078138717669596E-2</v>
      </c>
    </row>
    <row r="41" spans="3:17" ht="15.75" x14ac:dyDescent="0.15">
      <c r="C41" s="198"/>
      <c r="D41" s="7"/>
      <c r="E41" s="8"/>
      <c r="F41" s="203" t="s">
        <v>26</v>
      </c>
      <c r="G41" s="204"/>
      <c r="H41" s="155">
        <v>4282125766</v>
      </c>
      <c r="O41" s="32" t="s">
        <v>1</v>
      </c>
      <c r="P41" s="34">
        <f>SUM(P34:P40)</f>
        <v>120619131323</v>
      </c>
      <c r="Q41" s="33">
        <f>SUM(Q34:Q40)</f>
        <v>0.99999999999999989</v>
      </c>
    </row>
    <row r="42" spans="3:17" ht="15.75" x14ac:dyDescent="0.15">
      <c r="C42" s="198"/>
      <c r="D42" s="7"/>
      <c r="E42" s="8"/>
      <c r="F42" s="203" t="s">
        <v>27</v>
      </c>
      <c r="G42" s="204"/>
      <c r="H42" s="155">
        <v>3046512312</v>
      </c>
    </row>
    <row r="43" spans="3:17" ht="15.75" x14ac:dyDescent="0.15">
      <c r="C43" s="198"/>
      <c r="D43" s="7"/>
      <c r="E43" s="8"/>
      <c r="F43" s="192" t="s">
        <v>28</v>
      </c>
      <c r="G43" s="185"/>
      <c r="H43" s="155">
        <v>367991</v>
      </c>
    </row>
    <row r="44" spans="3:17" ht="15.75" x14ac:dyDescent="0.15">
      <c r="C44" s="198"/>
      <c r="D44" s="7"/>
      <c r="E44" s="8"/>
      <c r="F44" s="192" t="s">
        <v>29</v>
      </c>
      <c r="G44" s="185"/>
      <c r="H44" s="155">
        <v>2036310</v>
      </c>
    </row>
    <row r="45" spans="3:17" ht="15.75" x14ac:dyDescent="0.15">
      <c r="C45" s="198"/>
      <c r="D45" s="7"/>
      <c r="E45" s="8"/>
      <c r="F45" s="192" t="s">
        <v>30</v>
      </c>
      <c r="G45" s="185"/>
      <c r="H45" s="155">
        <v>149263585</v>
      </c>
    </row>
    <row r="46" spans="3:17" ht="15.75" x14ac:dyDescent="0.15">
      <c r="C46" s="198"/>
      <c r="D46" s="7"/>
      <c r="E46" s="8"/>
      <c r="F46" s="192" t="s">
        <v>31</v>
      </c>
      <c r="G46" s="185"/>
      <c r="H46" s="155">
        <v>145025672</v>
      </c>
    </row>
    <row r="47" spans="3:17" ht="15.75" x14ac:dyDescent="0.15">
      <c r="C47" s="198"/>
      <c r="D47" s="7"/>
      <c r="E47" s="8"/>
      <c r="F47" s="192" t="s">
        <v>32</v>
      </c>
      <c r="G47" s="185"/>
      <c r="H47" s="155">
        <v>2493401</v>
      </c>
    </row>
    <row r="48" spans="3:17" ht="15.75" x14ac:dyDescent="0.15">
      <c r="C48" s="198"/>
      <c r="D48" s="7"/>
      <c r="E48" s="8"/>
      <c r="F48" s="192" t="s">
        <v>33</v>
      </c>
      <c r="G48" s="185"/>
      <c r="H48" s="155">
        <v>825497139</v>
      </c>
    </row>
    <row r="49" spans="3:8" ht="15.75" x14ac:dyDescent="0.15">
      <c r="C49" s="198"/>
      <c r="D49" s="7"/>
      <c r="E49" s="9"/>
      <c r="F49" s="192" t="s">
        <v>34</v>
      </c>
      <c r="G49" s="185"/>
      <c r="H49" s="155">
        <v>230011763</v>
      </c>
    </row>
    <row r="50" spans="3:8" ht="15.75" x14ac:dyDescent="0.15">
      <c r="C50" s="198"/>
      <c r="D50" s="7"/>
      <c r="E50" s="200" t="s">
        <v>69</v>
      </c>
      <c r="F50" s="207"/>
      <c r="G50" s="165"/>
      <c r="H50" s="153">
        <v>7207038197</v>
      </c>
    </row>
    <row r="51" spans="3:8" ht="15.75" x14ac:dyDescent="0.15">
      <c r="C51" s="198"/>
      <c r="D51" s="7"/>
      <c r="E51" s="8"/>
      <c r="F51" s="208" t="s">
        <v>35</v>
      </c>
      <c r="G51" s="191"/>
      <c r="H51" s="155">
        <v>6237669875</v>
      </c>
    </row>
    <row r="52" spans="3:8" ht="15.75" x14ac:dyDescent="0.15">
      <c r="C52" s="198"/>
      <c r="D52" s="7"/>
      <c r="E52" s="8"/>
      <c r="F52" s="208" t="s">
        <v>36</v>
      </c>
      <c r="G52" s="191"/>
      <c r="H52" s="155">
        <v>818926110</v>
      </c>
    </row>
    <row r="53" spans="3:8" ht="15.75" x14ac:dyDescent="0.15">
      <c r="C53" s="198"/>
      <c r="D53" s="7"/>
      <c r="E53" s="8"/>
      <c r="F53" s="208" t="s">
        <v>127</v>
      </c>
      <c r="G53" s="191"/>
      <c r="H53" s="155">
        <v>0</v>
      </c>
    </row>
    <row r="54" spans="3:8" ht="15.75" x14ac:dyDescent="0.15">
      <c r="C54" s="198"/>
      <c r="D54" s="7"/>
      <c r="E54" s="8"/>
      <c r="F54" s="208" t="s">
        <v>37</v>
      </c>
      <c r="G54" s="191"/>
      <c r="H54" s="155">
        <v>58223659</v>
      </c>
    </row>
    <row r="55" spans="3:8" ht="15.75" x14ac:dyDescent="0.15">
      <c r="C55" s="198"/>
      <c r="D55" s="7"/>
      <c r="E55" s="8"/>
      <c r="F55" s="208" t="s">
        <v>38</v>
      </c>
      <c r="G55" s="191"/>
      <c r="H55" s="155">
        <v>83271151</v>
      </c>
    </row>
    <row r="56" spans="3:8" ht="15.75" x14ac:dyDescent="0.15">
      <c r="C56" s="198"/>
      <c r="D56" s="7"/>
      <c r="E56" s="8"/>
      <c r="F56" s="208" t="s">
        <v>39</v>
      </c>
      <c r="G56" s="191"/>
      <c r="H56" s="155">
        <v>7765312</v>
      </c>
    </row>
    <row r="57" spans="3:8" ht="15.75" x14ac:dyDescent="0.15">
      <c r="C57" s="198"/>
      <c r="D57" s="10"/>
      <c r="E57" s="11"/>
      <c r="F57" s="208" t="s">
        <v>128</v>
      </c>
      <c r="G57" s="191"/>
      <c r="H57" s="155">
        <v>0</v>
      </c>
    </row>
    <row r="58" spans="3:8" ht="15.75" x14ac:dyDescent="0.15">
      <c r="C58" s="198"/>
      <c r="D58" s="13"/>
      <c r="E58" s="11"/>
      <c r="F58" s="208" t="s">
        <v>40</v>
      </c>
      <c r="G58" s="191"/>
      <c r="H58" s="155">
        <v>1182090</v>
      </c>
    </row>
    <row r="59" spans="3:8" ht="15.75" x14ac:dyDescent="0.15">
      <c r="C59" s="198"/>
      <c r="D59" s="13"/>
      <c r="E59" s="11"/>
      <c r="F59" s="208" t="s">
        <v>98</v>
      </c>
      <c r="G59" s="191"/>
      <c r="H59" s="155">
        <v>0</v>
      </c>
    </row>
    <row r="60" spans="3:8" ht="15.75" x14ac:dyDescent="0.15">
      <c r="C60" s="198"/>
      <c r="D60" s="10"/>
      <c r="E60" s="11"/>
      <c r="F60" s="208" t="s">
        <v>129</v>
      </c>
      <c r="G60" s="191"/>
      <c r="H60" s="155">
        <v>768</v>
      </c>
    </row>
    <row r="61" spans="3:8" ht="15.75" x14ac:dyDescent="0.15">
      <c r="C61" s="198"/>
      <c r="D61" s="13"/>
      <c r="E61" s="11"/>
      <c r="F61" s="208" t="s">
        <v>130</v>
      </c>
      <c r="G61" s="191"/>
      <c r="H61" s="155">
        <v>0</v>
      </c>
    </row>
    <row r="62" spans="3:8" ht="15.75" x14ac:dyDescent="0.15">
      <c r="C62" s="198"/>
      <c r="D62" s="7"/>
      <c r="E62" s="8"/>
      <c r="F62" s="208" t="s">
        <v>131</v>
      </c>
      <c r="G62" s="191"/>
      <c r="H62" s="155">
        <v>0</v>
      </c>
    </row>
    <row r="63" spans="3:8" ht="15.75" x14ac:dyDescent="0.15">
      <c r="C63" s="198"/>
      <c r="D63" s="10"/>
      <c r="E63" s="11"/>
      <c r="F63" s="208" t="s">
        <v>99</v>
      </c>
      <c r="G63" s="191"/>
      <c r="H63" s="155">
        <v>1610139</v>
      </c>
    </row>
    <row r="64" spans="3:8" ht="15.75" x14ac:dyDescent="0.15">
      <c r="C64" s="198"/>
      <c r="D64" s="13"/>
      <c r="E64" s="11"/>
      <c r="F64" s="208" t="s">
        <v>100</v>
      </c>
      <c r="G64" s="191"/>
      <c r="H64" s="155">
        <v>0</v>
      </c>
    </row>
    <row r="65" spans="3:8" ht="15.75" x14ac:dyDescent="0.15">
      <c r="C65" s="198"/>
      <c r="D65" s="13"/>
      <c r="E65" s="11"/>
      <c r="F65" s="208" t="s">
        <v>132</v>
      </c>
      <c r="G65" s="191"/>
      <c r="H65" s="155">
        <v>0</v>
      </c>
    </row>
    <row r="66" spans="3:8" ht="15.75" x14ac:dyDescent="0.15">
      <c r="C66" s="198"/>
      <c r="D66" s="10"/>
      <c r="E66" s="11"/>
      <c r="F66" s="208" t="s">
        <v>133</v>
      </c>
      <c r="G66" s="191"/>
      <c r="H66" s="155">
        <v>0</v>
      </c>
    </row>
    <row r="67" spans="3:8" ht="15.75" x14ac:dyDescent="0.15">
      <c r="C67" s="198"/>
      <c r="D67" s="13"/>
      <c r="E67" s="11"/>
      <c r="F67" s="208" t="s">
        <v>134</v>
      </c>
      <c r="G67" s="191"/>
      <c r="H67" s="155">
        <v>0</v>
      </c>
    </row>
    <row r="68" spans="3:8" ht="15.75" x14ac:dyDescent="0.15">
      <c r="C68" s="198"/>
      <c r="D68" s="13"/>
      <c r="E68" s="14"/>
      <c r="F68" s="208" t="s">
        <v>101</v>
      </c>
      <c r="G68" s="191"/>
      <c r="H68" s="155">
        <v>33144</v>
      </c>
    </row>
    <row r="69" spans="3:8" ht="15.75" x14ac:dyDescent="0.15">
      <c r="C69" s="198"/>
      <c r="D69" s="7"/>
      <c r="E69" s="147"/>
      <c r="F69" s="190" t="s">
        <v>41</v>
      </c>
      <c r="G69" s="191"/>
      <c r="H69" s="155">
        <v>317375460</v>
      </c>
    </row>
    <row r="70" spans="3:8" ht="15.75" x14ac:dyDescent="0.15">
      <c r="C70" s="198"/>
      <c r="D70" s="7"/>
      <c r="E70" s="16"/>
      <c r="F70" s="163" t="s">
        <v>42</v>
      </c>
      <c r="G70" s="164"/>
      <c r="H70" s="155">
        <v>1966554361</v>
      </c>
    </row>
    <row r="71" spans="3:8" ht="15.75" x14ac:dyDescent="0.15">
      <c r="C71" s="198"/>
      <c r="D71" s="7"/>
      <c r="E71" s="16"/>
      <c r="F71" s="163" t="s">
        <v>74</v>
      </c>
      <c r="G71" s="164"/>
      <c r="H71" s="155">
        <v>0</v>
      </c>
    </row>
    <row r="72" spans="3:8" ht="15.75" x14ac:dyDescent="0.15">
      <c r="C72" s="198"/>
      <c r="D72" s="7"/>
      <c r="E72" s="16"/>
      <c r="F72" s="163" t="s">
        <v>43</v>
      </c>
      <c r="G72" s="164"/>
      <c r="H72" s="155">
        <v>13144936</v>
      </c>
    </row>
    <row r="73" spans="3:8" ht="15.75" x14ac:dyDescent="0.15">
      <c r="C73" s="198"/>
      <c r="D73" s="17"/>
      <c r="E73" s="16"/>
      <c r="F73" s="163" t="s">
        <v>44</v>
      </c>
      <c r="G73" s="164"/>
      <c r="H73" s="155">
        <v>56930878</v>
      </c>
    </row>
    <row r="74" spans="3:8" ht="15.75" x14ac:dyDescent="0.15">
      <c r="C74" s="198"/>
      <c r="D74" s="18"/>
      <c r="E74" s="148"/>
      <c r="F74" s="152" t="s">
        <v>70</v>
      </c>
      <c r="G74" s="149"/>
      <c r="H74" s="155">
        <v>5935646924</v>
      </c>
    </row>
    <row r="75" spans="3:8" ht="15.75" x14ac:dyDescent="0.15">
      <c r="C75" s="198"/>
      <c r="D75" s="18"/>
      <c r="E75" s="148"/>
      <c r="F75" s="152" t="s">
        <v>45</v>
      </c>
      <c r="G75" s="149"/>
      <c r="H75" s="155">
        <v>315289320</v>
      </c>
    </row>
    <row r="76" spans="3:8" ht="15.75" x14ac:dyDescent="0.15">
      <c r="C76" s="198"/>
      <c r="D76" s="18"/>
      <c r="E76" s="148"/>
      <c r="F76" s="152" t="s">
        <v>102</v>
      </c>
      <c r="G76" s="149"/>
      <c r="H76" s="155">
        <v>0</v>
      </c>
    </row>
    <row r="77" spans="3:8" ht="15.75" x14ac:dyDescent="0.15">
      <c r="C77" s="198"/>
      <c r="D77" s="206" t="s">
        <v>71</v>
      </c>
      <c r="E77" s="207"/>
      <c r="F77" s="207"/>
      <c r="G77" s="165"/>
      <c r="H77" s="153">
        <v>21241796484</v>
      </c>
    </row>
    <row r="78" spans="3:8" ht="15.75" x14ac:dyDescent="0.15">
      <c r="C78" s="198"/>
      <c r="D78" s="22"/>
      <c r="E78" s="23"/>
      <c r="F78" s="205" t="s">
        <v>73</v>
      </c>
      <c r="G78" s="164"/>
      <c r="H78" s="153">
        <v>149518686</v>
      </c>
    </row>
    <row r="79" spans="3:8" ht="15.75" x14ac:dyDescent="0.15">
      <c r="C79" s="198"/>
      <c r="D79" s="24"/>
      <c r="E79" s="7"/>
      <c r="F79" s="192" t="s">
        <v>46</v>
      </c>
      <c r="G79" s="185"/>
      <c r="H79" s="155">
        <v>115038</v>
      </c>
    </row>
    <row r="80" spans="3:8" ht="15.75" x14ac:dyDescent="0.15">
      <c r="C80" s="198"/>
      <c r="D80" s="24"/>
      <c r="E80" s="7"/>
      <c r="F80" s="192" t="s">
        <v>103</v>
      </c>
      <c r="G80" s="185"/>
      <c r="H80" s="155">
        <v>3642454449</v>
      </c>
    </row>
    <row r="81" spans="3:17" ht="15.75" x14ac:dyDescent="0.15">
      <c r="C81" s="198"/>
      <c r="D81" s="24"/>
      <c r="E81" s="7"/>
      <c r="F81" s="192" t="s">
        <v>47</v>
      </c>
      <c r="G81" s="185"/>
      <c r="H81" s="155">
        <v>670804985</v>
      </c>
    </row>
    <row r="82" spans="3:17" ht="15.75" x14ac:dyDescent="0.15">
      <c r="C82" s="198"/>
      <c r="D82" s="24"/>
      <c r="E82" s="7"/>
      <c r="F82" s="192" t="s">
        <v>48</v>
      </c>
      <c r="G82" s="185"/>
      <c r="H82" s="155">
        <v>3388911138</v>
      </c>
    </row>
    <row r="83" spans="3:17" ht="15.75" x14ac:dyDescent="0.15">
      <c r="C83" s="198"/>
      <c r="D83" s="24"/>
      <c r="E83" s="7"/>
      <c r="F83" s="192" t="s">
        <v>104</v>
      </c>
      <c r="G83" s="185"/>
      <c r="H83" s="155">
        <v>4074819</v>
      </c>
    </row>
    <row r="84" spans="3:17" ht="15.75" x14ac:dyDescent="0.15">
      <c r="C84" s="198"/>
      <c r="D84" s="24"/>
      <c r="E84" s="7"/>
      <c r="F84" s="149" t="s">
        <v>49</v>
      </c>
      <c r="G84" s="150"/>
      <c r="H84" s="155">
        <v>7163446003</v>
      </c>
    </row>
    <row r="85" spans="3:17" ht="15.75" x14ac:dyDescent="0.15">
      <c r="C85" s="198"/>
      <c r="D85" s="24"/>
      <c r="E85" s="7"/>
      <c r="F85" s="205" t="s">
        <v>51</v>
      </c>
      <c r="G85" s="164"/>
      <c r="H85" s="155">
        <v>7464626</v>
      </c>
    </row>
    <row r="86" spans="3:17" ht="15.75" x14ac:dyDescent="0.15">
      <c r="C86" s="198"/>
      <c r="D86" s="24"/>
      <c r="E86" s="7"/>
      <c r="F86" s="205" t="s">
        <v>50</v>
      </c>
      <c r="G86" s="164"/>
      <c r="H86" s="155">
        <v>288548980</v>
      </c>
    </row>
    <row r="87" spans="3:17" ht="15.75" x14ac:dyDescent="0.15">
      <c r="C87" s="198"/>
      <c r="D87" s="24"/>
      <c r="E87" s="7"/>
      <c r="F87" s="186" t="s">
        <v>106</v>
      </c>
      <c r="G87" s="187"/>
      <c r="H87" s="155">
        <v>0</v>
      </c>
    </row>
    <row r="88" spans="3:17" ht="15.75" x14ac:dyDescent="0.15">
      <c r="C88" s="198"/>
      <c r="D88" s="24"/>
      <c r="E88" s="7"/>
      <c r="F88" s="149" t="s">
        <v>52</v>
      </c>
      <c r="G88" s="151"/>
      <c r="H88" s="155">
        <v>5523793075</v>
      </c>
    </row>
    <row r="89" spans="3:17" ht="15.75" x14ac:dyDescent="0.15">
      <c r="C89" s="198"/>
      <c r="D89" s="24"/>
      <c r="E89" s="7"/>
      <c r="F89" s="192" t="s">
        <v>75</v>
      </c>
      <c r="G89" s="185"/>
      <c r="H89" s="155">
        <v>223462478</v>
      </c>
    </row>
    <row r="90" spans="3:17" ht="15.75" x14ac:dyDescent="0.15">
      <c r="C90" s="198"/>
      <c r="D90" s="24"/>
      <c r="E90" s="7"/>
      <c r="F90" s="210" t="s">
        <v>109</v>
      </c>
      <c r="G90" s="189"/>
      <c r="H90" s="155">
        <v>106883</v>
      </c>
    </row>
    <row r="91" spans="3:17" ht="15.75" x14ac:dyDescent="0.15">
      <c r="C91" s="198"/>
      <c r="D91" s="24"/>
      <c r="E91" s="7"/>
      <c r="F91" s="192" t="s">
        <v>53</v>
      </c>
      <c r="G91" s="185"/>
      <c r="H91" s="155">
        <v>6148292</v>
      </c>
      <c r="P91" s="168"/>
      <c r="Q91" s="168"/>
    </row>
    <row r="92" spans="3:17" ht="15.75" x14ac:dyDescent="0.15">
      <c r="C92" s="198"/>
      <c r="D92" s="24"/>
      <c r="E92" s="7"/>
      <c r="F92" s="192" t="s">
        <v>54</v>
      </c>
      <c r="G92" s="185"/>
      <c r="H92" s="155">
        <v>142938877</v>
      </c>
    </row>
    <row r="93" spans="3:17" ht="15.75" x14ac:dyDescent="0.15">
      <c r="C93" s="198"/>
      <c r="D93" s="24"/>
      <c r="E93" s="7"/>
      <c r="F93" s="192" t="s">
        <v>105</v>
      </c>
      <c r="G93" s="185"/>
      <c r="H93" s="155">
        <v>156146</v>
      </c>
    </row>
    <row r="94" spans="3:17" ht="15.75" x14ac:dyDescent="0.15">
      <c r="C94" s="198"/>
      <c r="D94" s="24"/>
      <c r="E94" s="7"/>
      <c r="F94" s="205" t="s">
        <v>55</v>
      </c>
      <c r="G94" s="164"/>
      <c r="H94" s="155">
        <v>29615327</v>
      </c>
    </row>
    <row r="95" spans="3:17" ht="15.75" x14ac:dyDescent="0.15">
      <c r="C95" s="198"/>
      <c r="D95" s="27"/>
      <c r="E95" s="17"/>
      <c r="F95" s="205" t="s">
        <v>56</v>
      </c>
      <c r="G95" s="164"/>
      <c r="H95" s="155">
        <v>236682</v>
      </c>
    </row>
    <row r="96" spans="3:17" ht="15.75" x14ac:dyDescent="0.15">
      <c r="C96" s="198"/>
      <c r="D96" s="206" t="s">
        <v>57</v>
      </c>
      <c r="E96" s="207"/>
      <c r="F96" s="207"/>
      <c r="G96" s="165"/>
      <c r="H96" s="153">
        <v>46509757549</v>
      </c>
    </row>
    <row r="97" spans="3:8" ht="15.75" x14ac:dyDescent="0.15">
      <c r="C97" s="198"/>
      <c r="D97" s="28"/>
      <c r="E97" s="29"/>
      <c r="F97" s="150" t="s">
        <v>58</v>
      </c>
      <c r="G97" s="150"/>
      <c r="H97" s="155">
        <v>24432743061</v>
      </c>
    </row>
    <row r="98" spans="3:8" ht="15.75" x14ac:dyDescent="0.15">
      <c r="C98" s="198"/>
      <c r="D98" s="28"/>
      <c r="E98" s="29"/>
      <c r="F98" s="150" t="s">
        <v>59</v>
      </c>
      <c r="G98" s="150"/>
      <c r="H98" s="155">
        <v>20823254230</v>
      </c>
    </row>
    <row r="99" spans="3:8" ht="15.75" x14ac:dyDescent="0.15">
      <c r="C99" s="198"/>
      <c r="D99" s="28"/>
      <c r="E99" s="29"/>
      <c r="F99" s="150" t="s">
        <v>135</v>
      </c>
      <c r="G99" s="150"/>
      <c r="H99" s="155">
        <v>12252909</v>
      </c>
    </row>
    <row r="100" spans="3:8" ht="15.75" x14ac:dyDescent="0.15">
      <c r="C100" s="198"/>
      <c r="D100" s="28"/>
      <c r="E100" s="29"/>
      <c r="F100" s="150" t="s">
        <v>60</v>
      </c>
      <c r="G100" s="150"/>
      <c r="H100" s="155">
        <v>1241507349</v>
      </c>
    </row>
    <row r="101" spans="3:8" ht="15.75" x14ac:dyDescent="0.15">
      <c r="C101" s="198"/>
      <c r="D101" s="10"/>
      <c r="E101" s="30"/>
      <c r="F101" s="12" t="s">
        <v>77</v>
      </c>
      <c r="G101" s="12"/>
      <c r="H101" s="160">
        <v>0</v>
      </c>
    </row>
    <row r="102" spans="3:8" ht="15.75" x14ac:dyDescent="0.15">
      <c r="C102" s="198"/>
      <c r="D102" s="10"/>
      <c r="E102" s="10"/>
      <c r="F102" s="12" t="s">
        <v>136</v>
      </c>
      <c r="G102" s="12"/>
      <c r="H102" s="160">
        <v>34160406</v>
      </c>
    </row>
    <row r="103" spans="3:8" ht="15.75" x14ac:dyDescent="0.15">
      <c r="C103" s="198"/>
      <c r="D103" s="10"/>
      <c r="E103" s="10"/>
      <c r="F103" s="12" t="s">
        <v>137</v>
      </c>
      <c r="G103" s="12"/>
      <c r="H103" s="160">
        <v>0</v>
      </c>
    </row>
    <row r="104" spans="3:8" ht="15.75" x14ac:dyDescent="0.15">
      <c r="C104" s="198"/>
      <c r="D104" s="13"/>
      <c r="E104" s="13"/>
      <c r="F104" s="12" t="s">
        <v>138</v>
      </c>
      <c r="G104" s="12"/>
      <c r="H104" s="160">
        <v>633087</v>
      </c>
    </row>
    <row r="105" spans="3:8" ht="15.75" x14ac:dyDescent="0.15">
      <c r="C105" s="198"/>
      <c r="D105" s="13"/>
      <c r="E105" s="13"/>
      <c r="F105" s="12" t="s">
        <v>78</v>
      </c>
      <c r="G105" s="12"/>
      <c r="H105" s="160">
        <v>62974608</v>
      </c>
    </row>
    <row r="106" spans="3:8" ht="15.75" x14ac:dyDescent="0.15">
      <c r="C106" s="198"/>
      <c r="D106" s="211" t="s">
        <v>79</v>
      </c>
      <c r="E106" s="169"/>
      <c r="F106" s="169"/>
      <c r="G106" s="170"/>
      <c r="H106" s="160">
        <v>2904284176</v>
      </c>
    </row>
    <row r="107" spans="3:8" ht="15.75" x14ac:dyDescent="0.15">
      <c r="C107" s="198"/>
      <c r="D107" s="212"/>
      <c r="E107" s="173" t="s">
        <v>80</v>
      </c>
      <c r="F107" s="169"/>
      <c r="G107" s="170"/>
      <c r="H107" s="160">
        <v>625760467</v>
      </c>
    </row>
    <row r="108" spans="3:8" ht="15.75" x14ac:dyDescent="0.15">
      <c r="C108" s="198"/>
      <c r="D108" s="212"/>
      <c r="E108" s="176"/>
      <c r="F108" s="181" t="s">
        <v>81</v>
      </c>
      <c r="G108" s="179"/>
      <c r="H108" s="160">
        <v>47562691</v>
      </c>
    </row>
    <row r="109" spans="3:8" ht="15.75" x14ac:dyDescent="0.15">
      <c r="C109" s="198"/>
      <c r="D109" s="212"/>
      <c r="E109" s="176"/>
      <c r="F109" s="181" t="s">
        <v>82</v>
      </c>
      <c r="G109" s="179"/>
      <c r="H109" s="160">
        <v>576770826</v>
      </c>
    </row>
    <row r="110" spans="3:8" ht="15.75" x14ac:dyDescent="0.15">
      <c r="C110" s="198"/>
      <c r="D110" s="212"/>
      <c r="E110" s="176"/>
      <c r="F110" s="181" t="s">
        <v>83</v>
      </c>
      <c r="G110" s="179"/>
      <c r="H110" s="160">
        <v>1426950</v>
      </c>
    </row>
    <row r="111" spans="3:8" ht="15.75" x14ac:dyDescent="0.15">
      <c r="C111" s="198"/>
      <c r="D111" s="212"/>
      <c r="E111" s="177"/>
      <c r="F111" s="181" t="s">
        <v>84</v>
      </c>
      <c r="G111" s="179"/>
      <c r="H111" s="160">
        <v>0</v>
      </c>
    </row>
    <row r="112" spans="3:8" ht="15.75" x14ac:dyDescent="0.15">
      <c r="C112" s="198"/>
      <c r="D112" s="212"/>
      <c r="E112" s="173" t="s">
        <v>85</v>
      </c>
      <c r="F112" s="169"/>
      <c r="G112" s="170"/>
      <c r="H112" s="160">
        <v>2005735569</v>
      </c>
    </row>
    <row r="113" spans="1:17" ht="15.75" x14ac:dyDescent="0.15">
      <c r="C113" s="198"/>
      <c r="D113" s="212"/>
      <c r="E113" s="176"/>
      <c r="F113" s="181" t="s">
        <v>86</v>
      </c>
      <c r="G113" s="179"/>
      <c r="H113" s="160">
        <v>122797644</v>
      </c>
    </row>
    <row r="114" spans="1:17" ht="15.75" x14ac:dyDescent="0.15">
      <c r="C114" s="198"/>
      <c r="D114" s="212"/>
      <c r="E114" s="176"/>
      <c r="F114" s="181" t="s">
        <v>87</v>
      </c>
      <c r="G114" s="179"/>
      <c r="H114" s="160">
        <v>1854735165</v>
      </c>
    </row>
    <row r="115" spans="1:17" ht="15.75" x14ac:dyDescent="0.15">
      <c r="C115" s="198"/>
      <c r="D115" s="212"/>
      <c r="E115" s="176"/>
      <c r="F115" s="181" t="s">
        <v>88</v>
      </c>
      <c r="G115" s="179"/>
      <c r="H115" s="160">
        <v>28202760</v>
      </c>
    </row>
    <row r="116" spans="1:17" ht="15.75" x14ac:dyDescent="0.15">
      <c r="C116" s="198"/>
      <c r="D116" s="212"/>
      <c r="E116" s="177"/>
      <c r="F116" s="181" t="s">
        <v>89</v>
      </c>
      <c r="G116" s="179"/>
      <c r="H116" s="160">
        <v>0</v>
      </c>
    </row>
    <row r="117" spans="1:17" s="56" customFormat="1" ht="15.75" x14ac:dyDescent="0.15">
      <c r="A117" s="1"/>
      <c r="B117" s="1"/>
      <c r="C117" s="198"/>
      <c r="D117" s="212"/>
      <c r="E117" s="173" t="s">
        <v>90</v>
      </c>
      <c r="F117" s="169"/>
      <c r="G117" s="170"/>
      <c r="H117" s="160">
        <v>0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56" customFormat="1" ht="15.75" x14ac:dyDescent="0.15">
      <c r="A118" s="1"/>
      <c r="B118" s="1"/>
      <c r="C118" s="198"/>
      <c r="D118" s="212"/>
      <c r="E118" s="176"/>
      <c r="F118" s="161" t="s">
        <v>91</v>
      </c>
      <c r="G118" s="162"/>
      <c r="H118" s="160">
        <v>0</v>
      </c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56" customFormat="1" ht="15.75" x14ac:dyDescent="0.15">
      <c r="A119" s="1"/>
      <c r="B119" s="1"/>
      <c r="C119" s="198"/>
      <c r="D119" s="212"/>
      <c r="E119" s="176"/>
      <c r="F119" s="161" t="s">
        <v>92</v>
      </c>
      <c r="G119" s="162"/>
      <c r="H119" s="160">
        <v>0</v>
      </c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56" customFormat="1" ht="15.75" x14ac:dyDescent="0.15">
      <c r="A120" s="1"/>
      <c r="B120" s="1"/>
      <c r="C120" s="198"/>
      <c r="D120" s="212"/>
      <c r="E120" s="176"/>
      <c r="F120" s="161" t="s">
        <v>93</v>
      </c>
      <c r="G120" s="162"/>
      <c r="H120" s="160">
        <v>0</v>
      </c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56" customFormat="1" ht="15.75" x14ac:dyDescent="0.15">
      <c r="A121" s="1"/>
      <c r="B121" s="1"/>
      <c r="C121" s="198"/>
      <c r="D121" s="212"/>
      <c r="E121" s="176"/>
      <c r="F121" s="161" t="s">
        <v>94</v>
      </c>
      <c r="G121" s="162"/>
      <c r="H121" s="160">
        <v>0</v>
      </c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56" customFormat="1" ht="15.75" x14ac:dyDescent="0.15">
      <c r="A122" s="1"/>
      <c r="B122" s="1"/>
      <c r="C122" s="198"/>
      <c r="D122" s="212"/>
      <c r="E122" s="176"/>
      <c r="F122" s="161" t="s">
        <v>95</v>
      </c>
      <c r="G122" s="162"/>
      <c r="H122" s="160">
        <v>0</v>
      </c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56" customFormat="1" ht="15.75" x14ac:dyDescent="0.15">
      <c r="A123" s="1"/>
      <c r="B123" s="1"/>
      <c r="C123" s="198"/>
      <c r="D123" s="212"/>
      <c r="E123" s="177"/>
      <c r="F123" s="161" t="s">
        <v>96</v>
      </c>
      <c r="G123" s="162"/>
      <c r="H123" s="160">
        <v>0</v>
      </c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56" customFormat="1" ht="15.75" x14ac:dyDescent="0.15">
      <c r="A124" s="1"/>
      <c r="B124" s="1"/>
      <c r="C124" s="199"/>
      <c r="D124" s="213"/>
      <c r="E124" s="31"/>
      <c r="F124" s="182" t="s">
        <v>97</v>
      </c>
      <c r="G124" s="183"/>
      <c r="H124" s="160">
        <v>272788140</v>
      </c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56" customForma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56" customFormat="1" x14ac:dyDescent="0.15"/>
    <row r="127" spans="1:17" s="56" customFormat="1" x14ac:dyDescent="0.15"/>
    <row r="128" spans="1:17" s="56" customFormat="1" x14ac:dyDescent="0.15"/>
    <row r="129" s="56" customFormat="1" x14ac:dyDescent="0.15"/>
    <row r="130" s="56" customFormat="1" x14ac:dyDescent="0.15"/>
    <row r="131" s="56" customFormat="1" x14ac:dyDescent="0.15"/>
    <row r="132" s="56" customFormat="1" x14ac:dyDescent="0.15"/>
    <row r="133" s="56" customFormat="1" x14ac:dyDescent="0.15"/>
    <row r="134" s="56" customFormat="1" x14ac:dyDescent="0.15"/>
    <row r="135" s="56" customFormat="1" x14ac:dyDescent="0.15"/>
    <row r="136" s="56" customFormat="1" x14ac:dyDescent="0.15"/>
    <row r="137" s="56" customFormat="1" x14ac:dyDescent="0.15"/>
    <row r="138" s="56" customFormat="1" x14ac:dyDescent="0.15"/>
    <row r="139" s="56" customFormat="1" x14ac:dyDescent="0.15"/>
    <row r="140" s="56" customFormat="1" x14ac:dyDescent="0.15"/>
    <row r="141" s="56" customFormat="1" x14ac:dyDescent="0.15"/>
    <row r="142" s="56" customFormat="1" x14ac:dyDescent="0.15"/>
    <row r="143" s="56" customFormat="1" x14ac:dyDescent="0.15"/>
    <row r="144" s="56" customFormat="1" x14ac:dyDescent="0.15"/>
    <row r="145" s="56" customFormat="1" x14ac:dyDescent="0.15"/>
    <row r="146" s="56" customFormat="1" x14ac:dyDescent="0.15"/>
    <row r="147" s="56" customFormat="1" x14ac:dyDescent="0.15"/>
    <row r="148" s="56" customFormat="1" x14ac:dyDescent="0.15"/>
    <row r="149" s="56" customFormat="1" x14ac:dyDescent="0.15"/>
    <row r="150" s="56" customFormat="1" x14ac:dyDescent="0.15"/>
    <row r="151" s="56" customFormat="1" x14ac:dyDescent="0.15"/>
    <row r="152" s="56" customFormat="1" x14ac:dyDescent="0.15"/>
    <row r="153" s="56" customFormat="1" x14ac:dyDescent="0.15"/>
    <row r="154" s="56" customFormat="1" x14ac:dyDescent="0.15"/>
    <row r="155" s="56" customFormat="1" x14ac:dyDescent="0.15"/>
    <row r="156" s="56" customFormat="1" x14ac:dyDescent="0.15"/>
    <row r="157" s="56" customFormat="1" x14ac:dyDescent="0.15"/>
    <row r="158" s="56" customFormat="1" x14ac:dyDescent="0.15"/>
    <row r="159" s="56" customFormat="1" x14ac:dyDescent="0.15"/>
    <row r="160" s="56" customFormat="1" x14ac:dyDescent="0.15"/>
    <row r="161" s="56" customFormat="1" x14ac:dyDescent="0.15"/>
    <row r="162" s="56" customFormat="1" x14ac:dyDescent="0.15"/>
    <row r="163" s="56" customFormat="1" x14ac:dyDescent="0.15"/>
    <row r="164" s="56" customFormat="1" x14ac:dyDescent="0.15"/>
    <row r="165" s="56" customFormat="1" x14ac:dyDescent="0.15"/>
    <row r="166" s="56" customFormat="1" x14ac:dyDescent="0.15"/>
    <row r="167" s="56" customFormat="1" x14ac:dyDescent="0.15"/>
    <row r="168" s="56" customFormat="1" x14ac:dyDescent="0.15"/>
    <row r="169" s="56" customFormat="1" x14ac:dyDescent="0.15"/>
    <row r="170" s="56" customFormat="1" x14ac:dyDescent="0.15"/>
    <row r="171" s="56" customFormat="1" x14ac:dyDescent="0.15"/>
    <row r="172" s="56" customFormat="1" x14ac:dyDescent="0.15"/>
    <row r="173" s="56" customFormat="1" x14ac:dyDescent="0.15"/>
    <row r="174" s="56" customFormat="1" x14ac:dyDescent="0.15"/>
    <row r="175" s="56" customFormat="1" x14ac:dyDescent="0.15"/>
    <row r="176" s="56" customFormat="1" x14ac:dyDescent="0.15"/>
    <row r="177" s="56" customFormat="1" x14ac:dyDescent="0.15"/>
    <row r="178" s="56" customFormat="1" x14ac:dyDescent="0.15"/>
    <row r="179" s="56" customFormat="1" x14ac:dyDescent="0.15"/>
    <row r="180" s="56" customFormat="1" x14ac:dyDescent="0.15"/>
    <row r="181" s="56" customFormat="1" x14ac:dyDescent="0.15"/>
    <row r="182" s="56" customFormat="1" x14ac:dyDescent="0.15"/>
    <row r="183" s="56" customFormat="1" x14ac:dyDescent="0.15"/>
    <row r="184" s="56" customFormat="1" x14ac:dyDescent="0.15"/>
    <row r="185" s="56" customFormat="1" x14ac:dyDescent="0.15"/>
    <row r="186" s="56" customFormat="1" x14ac:dyDescent="0.15"/>
    <row r="187" s="56" customFormat="1" x14ac:dyDescent="0.15"/>
    <row r="188" s="56" customFormat="1" x14ac:dyDescent="0.15"/>
    <row r="189" s="56" customFormat="1" x14ac:dyDescent="0.15"/>
    <row r="190" s="56" customFormat="1" x14ac:dyDescent="0.15"/>
    <row r="191" s="56" customFormat="1" x14ac:dyDescent="0.15"/>
    <row r="192" s="56" customFormat="1" x14ac:dyDescent="0.15"/>
    <row r="193" s="56" customFormat="1" x14ac:dyDescent="0.15"/>
    <row r="194" s="56" customFormat="1" x14ac:dyDescent="0.15"/>
    <row r="195" s="56" customFormat="1" x14ac:dyDescent="0.15"/>
    <row r="196" s="56" customFormat="1" x14ac:dyDescent="0.15"/>
    <row r="197" s="56" customFormat="1" x14ac:dyDescent="0.15"/>
    <row r="198" s="56" customFormat="1" x14ac:dyDescent="0.15"/>
    <row r="199" s="56" customFormat="1" x14ac:dyDescent="0.15"/>
    <row r="200" s="56" customFormat="1" x14ac:dyDescent="0.15"/>
  </sheetData>
  <mergeCells count="85">
    <mergeCell ref="F124:G124"/>
    <mergeCell ref="D106:G106"/>
    <mergeCell ref="D107:D124"/>
    <mergeCell ref="E107:G107"/>
    <mergeCell ref="E108:E111"/>
    <mergeCell ref="F108:G108"/>
    <mergeCell ref="E112:G112"/>
    <mergeCell ref="E113:E116"/>
    <mergeCell ref="F116:G116"/>
    <mergeCell ref="E117:G117"/>
    <mergeCell ref="E118:E123"/>
    <mergeCell ref="F118:G118"/>
    <mergeCell ref="F119:G119"/>
    <mergeCell ref="F120:G120"/>
    <mergeCell ref="F121:G121"/>
    <mergeCell ref="F122:G122"/>
    <mergeCell ref="F123:G123"/>
    <mergeCell ref="C33:C124"/>
    <mergeCell ref="F57:G57"/>
    <mergeCell ref="F58:G58"/>
    <mergeCell ref="F59:G59"/>
    <mergeCell ref="F60:G60"/>
    <mergeCell ref="F61:G61"/>
    <mergeCell ref="F62:G62"/>
    <mergeCell ref="F68:G68"/>
    <mergeCell ref="F69:G69"/>
    <mergeCell ref="F70:G70"/>
    <mergeCell ref="F71:G71"/>
    <mergeCell ref="D77:G77"/>
    <mergeCell ref="F78:G78"/>
    <mergeCell ref="F82:G82"/>
    <mergeCell ref="F90:G90"/>
    <mergeCell ref="F37:G37"/>
    <mergeCell ref="F38:G38"/>
    <mergeCell ref="F39:G39"/>
    <mergeCell ref="F40:G40"/>
    <mergeCell ref="F52:G52"/>
    <mergeCell ref="F41:G41"/>
    <mergeCell ref="F42:G42"/>
    <mergeCell ref="F43:G43"/>
    <mergeCell ref="F44:G44"/>
    <mergeCell ref="F45:G45"/>
    <mergeCell ref="C32:G32"/>
    <mergeCell ref="D33:G33"/>
    <mergeCell ref="D34:G34"/>
    <mergeCell ref="E35:G35"/>
    <mergeCell ref="F36:G36"/>
    <mergeCell ref="F46:G46"/>
    <mergeCell ref="F47:G47"/>
    <mergeCell ref="F48:G48"/>
    <mergeCell ref="F49:G49"/>
    <mergeCell ref="E50:G50"/>
    <mergeCell ref="F51:G51"/>
    <mergeCell ref="F73:G73"/>
    <mergeCell ref="F53:G53"/>
    <mergeCell ref="F54:G54"/>
    <mergeCell ref="F55:G55"/>
    <mergeCell ref="F56:G56"/>
    <mergeCell ref="F63:G63"/>
    <mergeCell ref="F64:G64"/>
    <mergeCell ref="F65:G65"/>
    <mergeCell ref="F66:G66"/>
    <mergeCell ref="F67:G67"/>
    <mergeCell ref="F72:G72"/>
    <mergeCell ref="F87:G87"/>
    <mergeCell ref="F79:G79"/>
    <mergeCell ref="F80:G80"/>
    <mergeCell ref="F81:G81"/>
    <mergeCell ref="F83:G83"/>
    <mergeCell ref="F85:G85"/>
    <mergeCell ref="F86:G86"/>
    <mergeCell ref="F115:G115"/>
    <mergeCell ref="F89:G89"/>
    <mergeCell ref="P91:Q91"/>
    <mergeCell ref="F92:G92"/>
    <mergeCell ref="F93:G93"/>
    <mergeCell ref="F94:G94"/>
    <mergeCell ref="F95:G95"/>
    <mergeCell ref="D96:G96"/>
    <mergeCell ref="F114:G114"/>
    <mergeCell ref="F109:G109"/>
    <mergeCell ref="F110:G110"/>
    <mergeCell ref="F111:G111"/>
    <mergeCell ref="F113:G113"/>
    <mergeCell ref="F91:G91"/>
  </mergeCells>
  <phoneticPr fontId="3"/>
  <conditionalFormatting sqref="H51">
    <cfRule type="expression" dxfId="0" priority="1" stopIfTrue="1">
      <formula>""</formula>
    </cfRule>
  </conditionalFormatting>
  <printOptions horizontalCentered="1"/>
  <pageMargins left="0" right="0" top="0" bottom="0" header="0.31496062992125984" footer="0.31496062992125984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2:Z100"/>
  <sheetViews>
    <sheetView zoomScaleNormal="100" workbookViewId="0">
      <selection activeCell="P113" sqref="P113"/>
    </sheetView>
  </sheetViews>
  <sheetFormatPr defaultRowHeight="13.5" x14ac:dyDescent="0.15"/>
  <cols>
    <col min="1" max="1" width="9" style="67"/>
    <col min="2" max="4" width="17.625" style="67" customWidth="1"/>
    <col min="5" max="12" width="9" style="67"/>
    <col min="13" max="26" width="9" style="68"/>
    <col min="27" max="16384" width="9" style="67"/>
  </cols>
  <sheetData>
    <row r="32" spans="2:4" ht="15" x14ac:dyDescent="0.25">
      <c r="B32" s="66" t="s">
        <v>72</v>
      </c>
      <c r="C32" s="66" t="s">
        <v>3</v>
      </c>
      <c r="D32" s="66" t="s">
        <v>2</v>
      </c>
    </row>
    <row r="33" spans="2:4" ht="15" x14ac:dyDescent="0.25">
      <c r="B33" s="66" t="str">
        <f>グラフデータ!A5</f>
        <v>平成26年度</v>
      </c>
      <c r="C33" s="81">
        <f>グラフデータ!B5</f>
        <v>110578870235</v>
      </c>
      <c r="D33" s="82">
        <f>グラフデータ!C5</f>
        <v>1739927</v>
      </c>
    </row>
    <row r="34" spans="2:4" ht="15" x14ac:dyDescent="0.25">
      <c r="B34" s="66" t="str">
        <f>グラフデータ!A6</f>
        <v>平成27年度</v>
      </c>
      <c r="C34" s="81">
        <f>グラフデータ!B6</f>
        <v>112897872398</v>
      </c>
      <c r="D34" s="82">
        <f>グラフデータ!C6</f>
        <v>1812665</v>
      </c>
    </row>
    <row r="35" spans="2:4" ht="15" x14ac:dyDescent="0.25">
      <c r="B35" s="66" t="str">
        <f>グラフデータ!A7</f>
        <v>平成28年度</v>
      </c>
      <c r="C35" s="81">
        <f>グラフデータ!B7</f>
        <v>114787135570</v>
      </c>
      <c r="D35" s="82">
        <f>グラフデータ!C7</f>
        <v>1858782</v>
      </c>
    </row>
    <row r="36" spans="2:4" ht="15" x14ac:dyDescent="0.25">
      <c r="B36" s="66" t="str">
        <f>グラフデータ!A8</f>
        <v>平成29年度</v>
      </c>
      <c r="C36" s="81">
        <f>グラフデータ!B8</f>
        <v>117769985779</v>
      </c>
      <c r="D36" s="82">
        <f>グラフデータ!C8</f>
        <v>1898789</v>
      </c>
    </row>
    <row r="37" spans="2:4" ht="15" x14ac:dyDescent="0.25">
      <c r="B37" s="66" t="str">
        <f>グラフデータ!A9</f>
        <v>平成30年度</v>
      </c>
      <c r="C37" s="81">
        <f>グラフデータ!B9</f>
        <v>120619131323</v>
      </c>
      <c r="D37" s="82">
        <f>グラフデータ!C9</f>
        <v>1934921</v>
      </c>
    </row>
    <row r="38" spans="2:4" s="68" customFormat="1" x14ac:dyDescent="0.15"/>
    <row r="39" spans="2:4" s="68" customFormat="1" x14ac:dyDescent="0.15"/>
    <row r="40" spans="2:4" s="68" customFormat="1" x14ac:dyDescent="0.15"/>
    <row r="41" spans="2:4" s="68" customFormat="1" x14ac:dyDescent="0.15"/>
    <row r="42" spans="2:4" s="68" customFormat="1" x14ac:dyDescent="0.15"/>
    <row r="43" spans="2:4" s="68" customFormat="1" x14ac:dyDescent="0.15"/>
    <row r="44" spans="2:4" s="68" customFormat="1" x14ac:dyDescent="0.15"/>
    <row r="45" spans="2:4" s="68" customFormat="1" x14ac:dyDescent="0.15"/>
    <row r="46" spans="2:4" s="68" customFormat="1" x14ac:dyDescent="0.15"/>
    <row r="47" spans="2:4" s="68" customFormat="1" x14ac:dyDescent="0.15"/>
    <row r="48" spans="2:4" s="68" customFormat="1" x14ac:dyDescent="0.15"/>
    <row r="49" s="68" customFormat="1" x14ac:dyDescent="0.15"/>
    <row r="50" s="68" customFormat="1" x14ac:dyDescent="0.15"/>
    <row r="51" s="68" customFormat="1" x14ac:dyDescent="0.15"/>
    <row r="52" s="68" customFormat="1" x14ac:dyDescent="0.15"/>
    <row r="53" s="68" customFormat="1" x14ac:dyDescent="0.15"/>
    <row r="54" s="68" customFormat="1" x14ac:dyDescent="0.15"/>
    <row r="55" s="68" customFormat="1" x14ac:dyDescent="0.15"/>
    <row r="56" s="68" customFormat="1" x14ac:dyDescent="0.15"/>
    <row r="57" s="68" customFormat="1" x14ac:dyDescent="0.15"/>
    <row r="58" s="68" customFormat="1" x14ac:dyDescent="0.15"/>
    <row r="59" s="68" customFormat="1" x14ac:dyDescent="0.15"/>
    <row r="60" s="68" customFormat="1" x14ac:dyDescent="0.15"/>
    <row r="61" s="68" customFormat="1" x14ac:dyDescent="0.15"/>
    <row r="62" s="68" customFormat="1" x14ac:dyDescent="0.15"/>
    <row r="63" s="68" customFormat="1" x14ac:dyDescent="0.15"/>
    <row r="64" s="68" customFormat="1" x14ac:dyDescent="0.15"/>
    <row r="65" s="68" customFormat="1" x14ac:dyDescent="0.15"/>
    <row r="66" s="68" customFormat="1" x14ac:dyDescent="0.15"/>
    <row r="67" s="68" customFormat="1" x14ac:dyDescent="0.15"/>
    <row r="68" s="68" customFormat="1" x14ac:dyDescent="0.15"/>
    <row r="69" s="68" customFormat="1" x14ac:dyDescent="0.15"/>
    <row r="70" s="68" customFormat="1" x14ac:dyDescent="0.15"/>
    <row r="71" s="68" customFormat="1" x14ac:dyDescent="0.15"/>
    <row r="72" s="68" customFormat="1" x14ac:dyDescent="0.15"/>
    <row r="73" s="68" customFormat="1" x14ac:dyDescent="0.15"/>
    <row r="74" s="68" customFormat="1" x14ac:dyDescent="0.15"/>
    <row r="75" s="68" customFormat="1" x14ac:dyDescent="0.15"/>
    <row r="76" s="68" customFormat="1" x14ac:dyDescent="0.15"/>
    <row r="77" s="68" customFormat="1" x14ac:dyDescent="0.15"/>
    <row r="78" s="68" customFormat="1" x14ac:dyDescent="0.15"/>
    <row r="79" s="68" customFormat="1" x14ac:dyDescent="0.15"/>
    <row r="80" s="68" customFormat="1" x14ac:dyDescent="0.15"/>
    <row r="81" s="68" customFormat="1" x14ac:dyDescent="0.15"/>
    <row r="82" s="68" customFormat="1" x14ac:dyDescent="0.15"/>
    <row r="83" s="68" customFormat="1" x14ac:dyDescent="0.15"/>
    <row r="84" s="68" customFormat="1" x14ac:dyDescent="0.15"/>
    <row r="85" s="68" customFormat="1" x14ac:dyDescent="0.15"/>
    <row r="86" s="68" customFormat="1" x14ac:dyDescent="0.15"/>
    <row r="87" s="68" customFormat="1" x14ac:dyDescent="0.15"/>
    <row r="88" s="68" customFormat="1" x14ac:dyDescent="0.15"/>
    <row r="89" s="68" customFormat="1" x14ac:dyDescent="0.15"/>
    <row r="90" s="68" customFormat="1" x14ac:dyDescent="0.15"/>
    <row r="91" s="68" customFormat="1" x14ac:dyDescent="0.15"/>
    <row r="92" s="68" customFormat="1" x14ac:dyDescent="0.15"/>
    <row r="93" s="68" customFormat="1" x14ac:dyDescent="0.15"/>
    <row r="94" s="68" customFormat="1" x14ac:dyDescent="0.15"/>
    <row r="95" s="68" customFormat="1" x14ac:dyDescent="0.15"/>
    <row r="96" s="68" customFormat="1" x14ac:dyDescent="0.15"/>
    <row r="97" s="68" customFormat="1" x14ac:dyDescent="0.15"/>
    <row r="98" s="68" customFormat="1" x14ac:dyDescent="0.15"/>
    <row r="99" s="68" customFormat="1" x14ac:dyDescent="0.15"/>
    <row r="100" s="68" customFormat="1" x14ac:dyDescent="0.15"/>
  </sheetData>
  <phoneticPr fontId="3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Z102"/>
  <sheetViews>
    <sheetView zoomScaleNormal="100" workbookViewId="0">
      <selection activeCell="K53" sqref="K53"/>
    </sheetView>
  </sheetViews>
  <sheetFormatPr defaultRowHeight="13.5" x14ac:dyDescent="0.15"/>
  <cols>
    <col min="1" max="1" width="16.375" style="67" customWidth="1"/>
    <col min="2" max="3" width="7.625" style="67" customWidth="1"/>
    <col min="4" max="4" width="6.125" style="67" customWidth="1"/>
    <col min="5" max="7" width="7.625" style="67" customWidth="1"/>
    <col min="8" max="8" width="6.125" style="67" customWidth="1"/>
    <col min="9" max="11" width="7.625" style="67" customWidth="1"/>
    <col min="12" max="12" width="6.125" style="67" customWidth="1"/>
    <col min="13" max="13" width="7.625" style="67" customWidth="1"/>
    <col min="14" max="26" width="9" style="68"/>
    <col min="27" max="16384" width="9" style="67"/>
  </cols>
  <sheetData>
    <row r="35" spans="1:13" ht="14.25" x14ac:dyDescent="0.2">
      <c r="A35" s="214" t="s">
        <v>4</v>
      </c>
      <c r="B35" s="216" t="str">
        <f>グラフデータ!F4</f>
        <v>平成26年度</v>
      </c>
      <c r="C35" s="217"/>
      <c r="D35" s="217"/>
      <c r="E35" s="218"/>
      <c r="F35" s="216" t="str">
        <f>グラフデータ!J4</f>
        <v>平成27年度</v>
      </c>
      <c r="G35" s="217"/>
      <c r="H35" s="217"/>
      <c r="I35" s="218"/>
      <c r="J35" s="216" t="str">
        <f>グラフデータ!N4</f>
        <v>平成28年度</v>
      </c>
      <c r="K35" s="217"/>
      <c r="L35" s="217"/>
      <c r="M35" s="218"/>
    </row>
    <row r="36" spans="1:13" ht="15" thickBot="1" x14ac:dyDescent="0.25">
      <c r="A36" s="215"/>
      <c r="B36" s="83" t="s">
        <v>5</v>
      </c>
      <c r="C36" s="83" t="s">
        <v>6</v>
      </c>
      <c r="D36" s="84" t="s">
        <v>15</v>
      </c>
      <c r="E36" s="85" t="s">
        <v>7</v>
      </c>
      <c r="F36" s="83" t="s">
        <v>5</v>
      </c>
      <c r="G36" s="83" t="s">
        <v>6</v>
      </c>
      <c r="H36" s="84" t="s">
        <v>15</v>
      </c>
      <c r="I36" s="84" t="s">
        <v>7</v>
      </c>
      <c r="J36" s="86" t="s">
        <v>5</v>
      </c>
      <c r="K36" s="83" t="s">
        <v>6</v>
      </c>
      <c r="L36" s="84" t="s">
        <v>15</v>
      </c>
      <c r="M36" s="84" t="s">
        <v>7</v>
      </c>
    </row>
    <row r="37" spans="1:13" ht="14.25" x14ac:dyDescent="0.2">
      <c r="A37" s="87" t="s">
        <v>8</v>
      </c>
      <c r="B37" s="88">
        <f>グラフデータ!F6</f>
        <v>37</v>
      </c>
      <c r="C37" s="88">
        <f>グラフデータ!G6</f>
        <v>4</v>
      </c>
      <c r="D37" s="88">
        <f>グラフデータ!H6</f>
        <v>41</v>
      </c>
      <c r="E37" s="130">
        <f>グラフデータ!I6</f>
        <v>0.63100000000000001</v>
      </c>
      <c r="F37" s="88">
        <f>グラフデータ!J6</f>
        <v>24</v>
      </c>
      <c r="G37" s="88">
        <f>グラフデータ!K6</f>
        <v>6</v>
      </c>
      <c r="H37" s="88">
        <f>グラフデータ!L6</f>
        <v>30</v>
      </c>
      <c r="I37" s="130">
        <f>グラフデータ!M6</f>
        <v>0.54500000000000004</v>
      </c>
      <c r="J37" s="89">
        <f>グラフデータ!N6</f>
        <v>35</v>
      </c>
      <c r="K37" s="89">
        <f>グラフデータ!O6</f>
        <v>8</v>
      </c>
      <c r="L37" s="89">
        <f>グラフデータ!P6</f>
        <v>43</v>
      </c>
      <c r="M37" s="136">
        <f>グラフデータ!Q6</f>
        <v>0.65200000000000002</v>
      </c>
    </row>
    <row r="38" spans="1:13" ht="14.25" x14ac:dyDescent="0.2">
      <c r="A38" s="90" t="s">
        <v>9</v>
      </c>
      <c r="B38" s="88">
        <f>グラフデータ!F7</f>
        <v>3</v>
      </c>
      <c r="C38" s="88">
        <f>グラフデータ!G7</f>
        <v>1</v>
      </c>
      <c r="D38" s="88">
        <f>グラフデータ!H7</f>
        <v>4</v>
      </c>
      <c r="E38" s="130">
        <f>グラフデータ!I7</f>
        <v>6.2E-2</v>
      </c>
      <c r="F38" s="88">
        <f>グラフデータ!J7</f>
        <v>3</v>
      </c>
      <c r="G38" s="88">
        <f>グラフデータ!K7</f>
        <v>0</v>
      </c>
      <c r="H38" s="88">
        <f>グラフデータ!L7</f>
        <v>3</v>
      </c>
      <c r="I38" s="130">
        <f>グラフデータ!M7</f>
        <v>5.5E-2</v>
      </c>
      <c r="J38" s="89">
        <f>グラフデータ!N7</f>
        <v>2</v>
      </c>
      <c r="K38" s="89">
        <f>グラフデータ!O7</f>
        <v>0</v>
      </c>
      <c r="L38" s="89">
        <f>グラフデータ!P7</f>
        <v>2</v>
      </c>
      <c r="M38" s="136">
        <f>グラフデータ!Q7</f>
        <v>0.03</v>
      </c>
    </row>
    <row r="39" spans="1:13" ht="14.25" x14ac:dyDescent="0.2">
      <c r="A39" s="90" t="s">
        <v>10</v>
      </c>
      <c r="B39" s="88">
        <f>グラフデータ!F8</f>
        <v>0</v>
      </c>
      <c r="C39" s="88">
        <f>グラフデータ!G8</f>
        <v>0</v>
      </c>
      <c r="D39" s="88">
        <f>グラフデータ!H8</f>
        <v>0</v>
      </c>
      <c r="E39" s="130">
        <f>グラフデータ!I8</f>
        <v>0</v>
      </c>
      <c r="F39" s="88">
        <f>グラフデータ!J8</f>
        <v>0</v>
      </c>
      <c r="G39" s="88">
        <f>グラフデータ!K8</f>
        <v>0</v>
      </c>
      <c r="H39" s="88">
        <f>グラフデータ!L8</f>
        <v>0</v>
      </c>
      <c r="I39" s="130">
        <f>グラフデータ!M8</f>
        <v>0</v>
      </c>
      <c r="J39" s="89">
        <f>グラフデータ!N8</f>
        <v>0</v>
      </c>
      <c r="K39" s="89">
        <f>グラフデータ!O8</f>
        <v>0</v>
      </c>
      <c r="L39" s="89">
        <f>グラフデータ!P8</f>
        <v>0</v>
      </c>
      <c r="M39" s="136">
        <f>グラフデータ!Q8</f>
        <v>0</v>
      </c>
    </row>
    <row r="40" spans="1:13" ht="14.25" x14ac:dyDescent="0.2">
      <c r="A40" s="90" t="s">
        <v>11</v>
      </c>
      <c r="B40" s="88">
        <f>グラフデータ!F9</f>
        <v>3</v>
      </c>
      <c r="C40" s="88">
        <f>グラフデータ!G9</f>
        <v>1</v>
      </c>
      <c r="D40" s="88">
        <f>グラフデータ!H9</f>
        <v>4</v>
      </c>
      <c r="E40" s="130">
        <f>グラフデータ!I9</f>
        <v>6.2E-2</v>
      </c>
      <c r="F40" s="88">
        <f>グラフデータ!J9</f>
        <v>1</v>
      </c>
      <c r="G40" s="88">
        <f>グラフデータ!K9</f>
        <v>0</v>
      </c>
      <c r="H40" s="88">
        <f>グラフデータ!L9</f>
        <v>1</v>
      </c>
      <c r="I40" s="130">
        <f>グラフデータ!M9</f>
        <v>1.7999999999999999E-2</v>
      </c>
      <c r="J40" s="89">
        <f>グラフデータ!N9</f>
        <v>0</v>
      </c>
      <c r="K40" s="89">
        <f>グラフデータ!O9</f>
        <v>2</v>
      </c>
      <c r="L40" s="89">
        <f>グラフデータ!P9</f>
        <v>2</v>
      </c>
      <c r="M40" s="136">
        <f>グラフデータ!Q9</f>
        <v>0.03</v>
      </c>
    </row>
    <row r="41" spans="1:13" ht="14.25" x14ac:dyDescent="0.2">
      <c r="A41" s="90" t="s">
        <v>12</v>
      </c>
      <c r="B41" s="88">
        <f>グラフデータ!F10</f>
        <v>1</v>
      </c>
      <c r="C41" s="88">
        <f>グラフデータ!G10</f>
        <v>1</v>
      </c>
      <c r="D41" s="88">
        <f>グラフデータ!H10</f>
        <v>2</v>
      </c>
      <c r="E41" s="130">
        <f>グラフデータ!I10</f>
        <v>3.1E-2</v>
      </c>
      <c r="F41" s="88">
        <f>グラフデータ!J10</f>
        <v>2</v>
      </c>
      <c r="G41" s="88">
        <f>グラフデータ!K10</f>
        <v>0</v>
      </c>
      <c r="H41" s="88">
        <f>グラフデータ!L10</f>
        <v>2</v>
      </c>
      <c r="I41" s="130">
        <f>グラフデータ!M10</f>
        <v>3.5999999999999997E-2</v>
      </c>
      <c r="J41" s="89">
        <f>グラフデータ!N10</f>
        <v>1</v>
      </c>
      <c r="K41" s="89">
        <f>グラフデータ!O10</f>
        <v>0</v>
      </c>
      <c r="L41" s="89">
        <f>グラフデータ!P10</f>
        <v>1</v>
      </c>
      <c r="M41" s="136">
        <f>グラフデータ!Q10</f>
        <v>1.4999999999999999E-2</v>
      </c>
    </row>
    <row r="42" spans="1:13" ht="14.25" x14ac:dyDescent="0.2">
      <c r="A42" s="91" t="s">
        <v>13</v>
      </c>
      <c r="B42" s="88">
        <f>グラフデータ!F11</f>
        <v>2</v>
      </c>
      <c r="C42" s="88">
        <f>グラフデータ!G11</f>
        <v>0</v>
      </c>
      <c r="D42" s="88">
        <f>グラフデータ!H11</f>
        <v>2</v>
      </c>
      <c r="E42" s="130">
        <f>グラフデータ!I11</f>
        <v>3.1E-2</v>
      </c>
      <c r="F42" s="88">
        <f>グラフデータ!J11</f>
        <v>1</v>
      </c>
      <c r="G42" s="88">
        <f>グラフデータ!K11</f>
        <v>0</v>
      </c>
      <c r="H42" s="88">
        <f>グラフデータ!L11</f>
        <v>1</v>
      </c>
      <c r="I42" s="130">
        <f>グラフデータ!M11</f>
        <v>1.7999999999999999E-2</v>
      </c>
      <c r="J42" s="89">
        <f>グラフデータ!N11</f>
        <v>3</v>
      </c>
      <c r="K42" s="89">
        <f>グラフデータ!O11</f>
        <v>0</v>
      </c>
      <c r="L42" s="89">
        <f>グラフデータ!P11</f>
        <v>3</v>
      </c>
      <c r="M42" s="136">
        <f>グラフデータ!Q11</f>
        <v>4.4999999999999998E-2</v>
      </c>
    </row>
    <row r="43" spans="1:13" ht="14.25" x14ac:dyDescent="0.2">
      <c r="A43" s="90" t="s">
        <v>14</v>
      </c>
      <c r="B43" s="88">
        <f>グラフデータ!F12</f>
        <v>12</v>
      </c>
      <c r="C43" s="88">
        <f>グラフデータ!G12</f>
        <v>0</v>
      </c>
      <c r="D43" s="88">
        <f>グラフデータ!H12</f>
        <v>12</v>
      </c>
      <c r="E43" s="130">
        <f>グラフデータ!I12</f>
        <v>0.185</v>
      </c>
      <c r="F43" s="88">
        <f>グラフデータ!J12</f>
        <v>15</v>
      </c>
      <c r="G43" s="88">
        <f>グラフデータ!K12</f>
        <v>3</v>
      </c>
      <c r="H43" s="88">
        <f>グラフデータ!L12</f>
        <v>18</v>
      </c>
      <c r="I43" s="130">
        <f>グラフデータ!M12</f>
        <v>0.32700000000000001</v>
      </c>
      <c r="J43" s="89">
        <f>グラフデータ!N12</f>
        <v>12</v>
      </c>
      <c r="K43" s="89">
        <f>グラフデータ!O12</f>
        <v>3</v>
      </c>
      <c r="L43" s="89">
        <f>グラフデータ!P12</f>
        <v>15</v>
      </c>
      <c r="M43" s="136">
        <f>グラフデータ!Q12</f>
        <v>0.22700000000000001</v>
      </c>
    </row>
    <row r="44" spans="1:13" ht="14.25" x14ac:dyDescent="0.2">
      <c r="A44" s="92" t="s">
        <v>15</v>
      </c>
      <c r="B44" s="88">
        <f>グラフデータ!F13</f>
        <v>58</v>
      </c>
      <c r="C44" s="88">
        <f>グラフデータ!G13</f>
        <v>7</v>
      </c>
      <c r="D44" s="88">
        <f>グラフデータ!H13</f>
        <v>65</v>
      </c>
      <c r="E44" s="130">
        <f>グラフデータ!I13</f>
        <v>1</v>
      </c>
      <c r="F44" s="88">
        <f>グラフデータ!J13</f>
        <v>46</v>
      </c>
      <c r="G44" s="88">
        <f>グラフデータ!K13</f>
        <v>9</v>
      </c>
      <c r="H44" s="88">
        <f>グラフデータ!L13</f>
        <v>55</v>
      </c>
      <c r="I44" s="130">
        <f>グラフデータ!M13</f>
        <v>1</v>
      </c>
      <c r="J44" s="89">
        <f>グラフデータ!N13</f>
        <v>53</v>
      </c>
      <c r="K44" s="89">
        <f>グラフデータ!O13</f>
        <v>13</v>
      </c>
      <c r="L44" s="89">
        <f>グラフデータ!P13</f>
        <v>66</v>
      </c>
      <c r="M44" s="136">
        <f>グラフデータ!Q13</f>
        <v>1</v>
      </c>
    </row>
    <row r="45" spans="1:13" ht="15" thickBot="1" x14ac:dyDescent="0.25">
      <c r="A45" s="93" t="s">
        <v>16</v>
      </c>
      <c r="B45" s="132">
        <f>グラフデータ!F14</f>
        <v>0.89200000000000002</v>
      </c>
      <c r="C45" s="132">
        <f>グラフデータ!G14</f>
        <v>0.108</v>
      </c>
      <c r="D45" s="131" t="str">
        <f>グラフデータ!H14</f>
        <v>-</v>
      </c>
      <c r="E45" s="132">
        <f>グラフデータ!I14</f>
        <v>1</v>
      </c>
      <c r="F45" s="132">
        <f>グラフデータ!J14</f>
        <v>0.83599999999999997</v>
      </c>
      <c r="G45" s="132">
        <f>グラフデータ!K14</f>
        <v>0.16400000000000001</v>
      </c>
      <c r="H45" s="131" t="str">
        <f>グラフデータ!L14</f>
        <v>-</v>
      </c>
      <c r="I45" s="132">
        <f>グラフデータ!M14</f>
        <v>1</v>
      </c>
      <c r="J45" s="137">
        <f>グラフデータ!N14</f>
        <v>0.80300000000000005</v>
      </c>
      <c r="K45" s="137">
        <f>グラフデータ!O14</f>
        <v>0.19700000000000001</v>
      </c>
      <c r="L45" s="138" t="str">
        <f>グラフデータ!P14</f>
        <v>-</v>
      </c>
      <c r="M45" s="137">
        <f>グラフデータ!Q14</f>
        <v>1</v>
      </c>
    </row>
    <row r="46" spans="1:13" ht="15" thickTop="1" x14ac:dyDescent="0.2">
      <c r="A46" s="94" t="s">
        <v>17</v>
      </c>
      <c r="B46" s="133">
        <f>グラフデータ!F15</f>
        <v>10</v>
      </c>
      <c r="C46" s="134"/>
      <c r="D46" s="133">
        <f>グラフデータ!H15</f>
        <v>10</v>
      </c>
      <c r="E46" s="135"/>
      <c r="F46" s="133">
        <f>グラフデータ!J15</f>
        <v>3</v>
      </c>
      <c r="G46" s="135"/>
      <c r="H46" s="133">
        <f>グラフデータ!L15</f>
        <v>3</v>
      </c>
      <c r="I46" s="135"/>
      <c r="J46" s="133">
        <f>グラフデータ!N15</f>
        <v>7</v>
      </c>
      <c r="K46" s="135"/>
      <c r="L46" s="139">
        <f>グラフデータ!P15</f>
        <v>7</v>
      </c>
      <c r="M46" s="135"/>
    </row>
    <row r="48" spans="1:13" ht="15.75" x14ac:dyDescent="0.25">
      <c r="A48" s="221" t="s">
        <v>4</v>
      </c>
      <c r="B48" s="217" t="str">
        <f>グラフデータ!F16</f>
        <v>平成29年度</v>
      </c>
      <c r="C48" s="217"/>
      <c r="D48" s="217"/>
      <c r="E48" s="218"/>
      <c r="F48" s="217" t="str">
        <f>グラフデータ!J16</f>
        <v>平成30年度</v>
      </c>
      <c r="G48" s="219"/>
      <c r="H48" s="219"/>
      <c r="I48" s="220"/>
    </row>
    <row r="49" spans="1:9" ht="15" thickBot="1" x14ac:dyDescent="0.25">
      <c r="A49" s="222"/>
      <c r="B49" s="86" t="s">
        <v>5</v>
      </c>
      <c r="C49" s="83" t="s">
        <v>6</v>
      </c>
      <c r="D49" s="84" t="s">
        <v>15</v>
      </c>
      <c r="E49" s="84" t="s">
        <v>7</v>
      </c>
      <c r="F49" s="86" t="s">
        <v>5</v>
      </c>
      <c r="G49" s="83" t="s">
        <v>6</v>
      </c>
      <c r="H49" s="84" t="s">
        <v>15</v>
      </c>
      <c r="I49" s="84" t="s">
        <v>7</v>
      </c>
    </row>
    <row r="50" spans="1:9" ht="14.25" x14ac:dyDescent="0.2">
      <c r="A50" s="95" t="s">
        <v>8</v>
      </c>
      <c r="B50" s="89">
        <f>グラフデータ!F18</f>
        <v>20</v>
      </c>
      <c r="C50" s="89">
        <f>グラフデータ!G18</f>
        <v>7</v>
      </c>
      <c r="D50" s="89">
        <f>グラフデータ!H18</f>
        <v>27</v>
      </c>
      <c r="E50" s="136">
        <f>グラフデータ!I18</f>
        <v>0.40300000000000002</v>
      </c>
      <c r="F50" s="89">
        <f>グラフデータ!J18</f>
        <v>37</v>
      </c>
      <c r="G50" s="89">
        <f>グラフデータ!K18</f>
        <v>17</v>
      </c>
      <c r="H50" s="89">
        <f>グラフデータ!L18</f>
        <v>54</v>
      </c>
      <c r="I50" s="136">
        <f>グラフデータ!M18</f>
        <v>0.68400000000000005</v>
      </c>
    </row>
    <row r="51" spans="1:9" ht="14.25" x14ac:dyDescent="0.2">
      <c r="A51" s="96" t="s">
        <v>9</v>
      </c>
      <c r="B51" s="89">
        <f>グラフデータ!F19</f>
        <v>3</v>
      </c>
      <c r="C51" s="89">
        <f>グラフデータ!G19</f>
        <v>1</v>
      </c>
      <c r="D51" s="89">
        <f>グラフデータ!H19</f>
        <v>4</v>
      </c>
      <c r="E51" s="136">
        <f>グラフデータ!I19</f>
        <v>0.06</v>
      </c>
      <c r="F51" s="89">
        <f>グラフデータ!J19</f>
        <v>4</v>
      </c>
      <c r="G51" s="89">
        <f>グラフデータ!K19</f>
        <v>1</v>
      </c>
      <c r="H51" s="89">
        <f>グラフデータ!L19</f>
        <v>5</v>
      </c>
      <c r="I51" s="136">
        <f>グラフデータ!M19</f>
        <v>6.3E-2</v>
      </c>
    </row>
    <row r="52" spans="1:9" ht="14.25" x14ac:dyDescent="0.2">
      <c r="A52" s="96" t="s">
        <v>10</v>
      </c>
      <c r="B52" s="89">
        <f>グラフデータ!F20</f>
        <v>3</v>
      </c>
      <c r="C52" s="89">
        <f>グラフデータ!G20</f>
        <v>0</v>
      </c>
      <c r="D52" s="89">
        <f>グラフデータ!H20</f>
        <v>3</v>
      </c>
      <c r="E52" s="136">
        <f>グラフデータ!I20</f>
        <v>4.4999999999999998E-2</v>
      </c>
      <c r="F52" s="89">
        <f>グラフデータ!J20</f>
        <v>4</v>
      </c>
      <c r="G52" s="89">
        <f>グラフデータ!K20</f>
        <v>0</v>
      </c>
      <c r="H52" s="89">
        <f>グラフデータ!L20</f>
        <v>4</v>
      </c>
      <c r="I52" s="136">
        <f>グラフデータ!M20</f>
        <v>5.0999999999999997E-2</v>
      </c>
    </row>
    <row r="53" spans="1:9" ht="14.25" x14ac:dyDescent="0.2">
      <c r="A53" s="96" t="s">
        <v>11</v>
      </c>
      <c r="B53" s="89">
        <f>グラフデータ!F21</f>
        <v>0</v>
      </c>
      <c r="C53" s="89">
        <f>グラフデータ!G21</f>
        <v>1</v>
      </c>
      <c r="D53" s="89">
        <f>グラフデータ!H21</f>
        <v>1</v>
      </c>
      <c r="E53" s="136">
        <f>グラフデータ!I21</f>
        <v>1.4999999999999999E-2</v>
      </c>
      <c r="F53" s="89">
        <f>グラフデータ!J21</f>
        <v>2</v>
      </c>
      <c r="G53" s="89">
        <f>グラフデータ!K21</f>
        <v>0</v>
      </c>
      <c r="H53" s="89">
        <f>グラフデータ!L21</f>
        <v>2</v>
      </c>
      <c r="I53" s="136">
        <f>グラフデータ!M21</f>
        <v>2.5000000000000001E-2</v>
      </c>
    </row>
    <row r="54" spans="1:9" ht="14.25" x14ac:dyDescent="0.2">
      <c r="A54" s="96" t="s">
        <v>12</v>
      </c>
      <c r="B54" s="89">
        <f>グラフデータ!F22</f>
        <v>1</v>
      </c>
      <c r="C54" s="89">
        <f>グラフデータ!G22</f>
        <v>0</v>
      </c>
      <c r="D54" s="89">
        <f>グラフデータ!H22</f>
        <v>1</v>
      </c>
      <c r="E54" s="136">
        <f>グラフデータ!I22</f>
        <v>1.4999999999999999E-2</v>
      </c>
      <c r="F54" s="89">
        <f>グラフデータ!J22</f>
        <v>0</v>
      </c>
      <c r="G54" s="89">
        <f>グラフデータ!K22</f>
        <v>0</v>
      </c>
      <c r="H54" s="89">
        <f>グラフデータ!L22</f>
        <v>0</v>
      </c>
      <c r="I54" s="136">
        <f>グラフデータ!M22</f>
        <v>0</v>
      </c>
    </row>
    <row r="55" spans="1:9" ht="14.25" x14ac:dyDescent="0.2">
      <c r="A55" s="97" t="s">
        <v>13</v>
      </c>
      <c r="B55" s="89">
        <f>グラフデータ!F23</f>
        <v>2</v>
      </c>
      <c r="C55" s="89">
        <f>グラフデータ!G23</f>
        <v>0</v>
      </c>
      <c r="D55" s="89">
        <f>グラフデータ!H23</f>
        <v>2</v>
      </c>
      <c r="E55" s="136">
        <f>グラフデータ!I23</f>
        <v>0.03</v>
      </c>
      <c r="F55" s="89">
        <f>グラフデータ!J23</f>
        <v>3</v>
      </c>
      <c r="G55" s="89">
        <f>グラフデータ!K23</f>
        <v>0</v>
      </c>
      <c r="H55" s="89">
        <f>グラフデータ!L23</f>
        <v>3</v>
      </c>
      <c r="I55" s="136">
        <f>グラフデータ!M23</f>
        <v>3.7999999999999999E-2</v>
      </c>
    </row>
    <row r="56" spans="1:9" ht="14.25" x14ac:dyDescent="0.2">
      <c r="A56" s="96" t="s">
        <v>14</v>
      </c>
      <c r="B56" s="89">
        <f>グラフデータ!F24</f>
        <v>22</v>
      </c>
      <c r="C56" s="89">
        <f>グラフデータ!G24</f>
        <v>7</v>
      </c>
      <c r="D56" s="89">
        <f>グラフデータ!H24</f>
        <v>29</v>
      </c>
      <c r="E56" s="136">
        <f>グラフデータ!I24</f>
        <v>0.433</v>
      </c>
      <c r="F56" s="89">
        <f>グラフデータ!J24</f>
        <v>7</v>
      </c>
      <c r="G56" s="89">
        <f>グラフデータ!K24</f>
        <v>4</v>
      </c>
      <c r="H56" s="89">
        <f>グラフデータ!L24</f>
        <v>11</v>
      </c>
      <c r="I56" s="136">
        <f>グラフデータ!M24</f>
        <v>0.13900000000000001</v>
      </c>
    </row>
    <row r="57" spans="1:9" ht="14.25" x14ac:dyDescent="0.2">
      <c r="A57" s="98" t="s">
        <v>15</v>
      </c>
      <c r="B57" s="89">
        <f>グラフデータ!F25</f>
        <v>51</v>
      </c>
      <c r="C57" s="89">
        <f>グラフデータ!G25</f>
        <v>16</v>
      </c>
      <c r="D57" s="89">
        <f>グラフデータ!H25</f>
        <v>67</v>
      </c>
      <c r="E57" s="136">
        <f>グラフデータ!I25</f>
        <v>1</v>
      </c>
      <c r="F57" s="89">
        <f>グラフデータ!J25</f>
        <v>57</v>
      </c>
      <c r="G57" s="89">
        <f>グラフデータ!K25</f>
        <v>22</v>
      </c>
      <c r="H57" s="89">
        <f>グラフデータ!L25</f>
        <v>79</v>
      </c>
      <c r="I57" s="136">
        <f>グラフデータ!M25</f>
        <v>1</v>
      </c>
    </row>
    <row r="58" spans="1:9" ht="15" thickBot="1" x14ac:dyDescent="0.25">
      <c r="A58" s="99" t="s">
        <v>16</v>
      </c>
      <c r="B58" s="140">
        <f>グラフデータ!F26</f>
        <v>0.76100000000000001</v>
      </c>
      <c r="C58" s="140">
        <f>グラフデータ!G26</f>
        <v>0.23899999999999999</v>
      </c>
      <c r="D58" s="138" t="str">
        <f>グラフデータ!H26</f>
        <v>-</v>
      </c>
      <c r="E58" s="137">
        <f>グラフデータ!I26</f>
        <v>1</v>
      </c>
      <c r="F58" s="137">
        <f>グラフデータ!J26</f>
        <v>0.72199999999999998</v>
      </c>
      <c r="G58" s="137">
        <f>グラフデータ!K26</f>
        <v>0.27800000000000002</v>
      </c>
      <c r="H58" s="138" t="str">
        <f>グラフデータ!L26</f>
        <v>-</v>
      </c>
      <c r="I58" s="137">
        <f>グラフデータ!M26</f>
        <v>1</v>
      </c>
    </row>
    <row r="59" spans="1:9" ht="15" thickTop="1" x14ac:dyDescent="0.2">
      <c r="A59" s="100" t="s">
        <v>17</v>
      </c>
      <c r="B59" s="133">
        <f>グラフデータ!F27</f>
        <v>6</v>
      </c>
      <c r="C59" s="135"/>
      <c r="D59" s="139">
        <f>グラフデータ!H27</f>
        <v>6</v>
      </c>
      <c r="E59" s="135"/>
      <c r="F59" s="133">
        <f>グラフデータ!J27</f>
        <v>24</v>
      </c>
      <c r="G59" s="135"/>
      <c r="H59" s="139">
        <f>グラフデータ!L27</f>
        <v>24</v>
      </c>
      <c r="I59" s="135"/>
    </row>
    <row r="60" spans="1:9" s="68" customFormat="1" x14ac:dyDescent="0.15"/>
    <row r="61" spans="1:9" s="68" customFormat="1" x14ac:dyDescent="0.15"/>
    <row r="62" spans="1:9" s="68" customFormat="1" x14ac:dyDescent="0.15"/>
    <row r="63" spans="1:9" s="68" customFormat="1" x14ac:dyDescent="0.15"/>
    <row r="64" spans="1:9" s="68" customFormat="1" x14ac:dyDescent="0.15"/>
    <row r="65" s="68" customFormat="1" x14ac:dyDescent="0.15"/>
    <row r="66" s="68" customFormat="1" x14ac:dyDescent="0.15"/>
    <row r="67" s="68" customFormat="1" x14ac:dyDescent="0.15"/>
    <row r="68" s="68" customFormat="1" x14ac:dyDescent="0.15"/>
    <row r="69" s="68" customFormat="1" x14ac:dyDescent="0.15"/>
    <row r="70" s="68" customFormat="1" x14ac:dyDescent="0.15"/>
    <row r="71" s="68" customFormat="1" x14ac:dyDescent="0.15"/>
    <row r="72" s="68" customFormat="1" x14ac:dyDescent="0.15"/>
    <row r="73" s="68" customFormat="1" x14ac:dyDescent="0.15"/>
    <row r="74" s="68" customFormat="1" x14ac:dyDescent="0.15"/>
    <row r="75" s="68" customFormat="1" x14ac:dyDescent="0.15"/>
    <row r="76" s="68" customFormat="1" x14ac:dyDescent="0.15"/>
    <row r="77" s="68" customFormat="1" x14ac:dyDescent="0.15"/>
    <row r="78" s="68" customFormat="1" x14ac:dyDescent="0.15"/>
    <row r="79" s="68" customFormat="1" x14ac:dyDescent="0.15"/>
    <row r="80" s="68" customFormat="1" x14ac:dyDescent="0.15"/>
    <row r="81" s="68" customFormat="1" x14ac:dyDescent="0.15"/>
    <row r="82" s="68" customFormat="1" x14ac:dyDescent="0.15"/>
    <row r="83" s="68" customFormat="1" x14ac:dyDescent="0.15"/>
    <row r="84" s="68" customFormat="1" x14ac:dyDescent="0.15"/>
    <row r="85" s="68" customFormat="1" x14ac:dyDescent="0.15"/>
    <row r="86" s="68" customFormat="1" x14ac:dyDescent="0.15"/>
    <row r="87" s="68" customFormat="1" x14ac:dyDescent="0.15"/>
    <row r="88" s="68" customFormat="1" x14ac:dyDescent="0.15"/>
    <row r="89" s="68" customFormat="1" x14ac:dyDescent="0.15"/>
    <row r="90" s="68" customFormat="1" x14ac:dyDescent="0.15"/>
    <row r="91" s="68" customFormat="1" x14ac:dyDescent="0.15"/>
    <row r="92" s="68" customFormat="1" x14ac:dyDescent="0.15"/>
    <row r="93" s="68" customFormat="1" x14ac:dyDescent="0.15"/>
    <row r="94" s="68" customFormat="1" x14ac:dyDescent="0.15"/>
    <row r="95" s="68" customFormat="1" x14ac:dyDescent="0.15"/>
    <row r="96" s="68" customFormat="1" x14ac:dyDescent="0.15"/>
    <row r="97" s="68" customFormat="1" x14ac:dyDescent="0.15"/>
    <row r="98" s="68" customFormat="1" x14ac:dyDescent="0.15"/>
    <row r="99" s="68" customFormat="1" x14ac:dyDescent="0.15"/>
    <row r="100" s="68" customFormat="1" x14ac:dyDescent="0.15"/>
    <row r="101" s="68" customFormat="1" x14ac:dyDescent="0.15"/>
    <row r="102" s="68" customFormat="1" x14ac:dyDescent="0.15"/>
  </sheetData>
  <mergeCells count="7">
    <mergeCell ref="A35:A36"/>
    <mergeCell ref="B35:E35"/>
    <mergeCell ref="F35:I35"/>
    <mergeCell ref="J35:M35"/>
    <mergeCell ref="B48:E48"/>
    <mergeCell ref="F48:I48"/>
    <mergeCell ref="A48:A4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5"/>
  <sheetViews>
    <sheetView topLeftCell="B1" workbookViewId="0">
      <selection activeCell="J28" sqref="J28"/>
    </sheetView>
  </sheetViews>
  <sheetFormatPr defaultRowHeight="13.5" x14ac:dyDescent="0.15"/>
  <cols>
    <col min="1" max="1" width="14.25" customWidth="1"/>
    <col min="2" max="2" width="21.875" customWidth="1"/>
    <col min="3" max="3" width="25.5" customWidth="1"/>
    <col min="5" max="5" width="16.625" bestFit="1" customWidth="1"/>
    <col min="6" max="7" width="6.75" bestFit="1" customWidth="1"/>
    <col min="8" max="8" width="6.75" customWidth="1"/>
    <col min="9" max="9" width="7.75" bestFit="1" customWidth="1"/>
    <col min="10" max="11" width="6.75" bestFit="1" customWidth="1"/>
    <col min="12" max="12" width="6.75" customWidth="1"/>
    <col min="13" max="13" width="7.75" bestFit="1" customWidth="1"/>
    <col min="14" max="15" width="6.75" bestFit="1" customWidth="1"/>
    <col min="16" max="16" width="6.75" customWidth="1"/>
    <col min="17" max="17" width="7.75" bestFit="1" customWidth="1"/>
    <col min="18" max="19" width="6.75" bestFit="1" customWidth="1"/>
    <col min="20" max="20" width="4.625" bestFit="1" customWidth="1"/>
    <col min="21" max="21" width="7.75" bestFit="1" customWidth="1"/>
    <col min="22" max="23" width="6.75" bestFit="1" customWidth="1"/>
    <col min="24" max="24" width="4.625" bestFit="1" customWidth="1"/>
    <col min="25" max="25" width="7.75" bestFit="1" customWidth="1"/>
  </cols>
  <sheetData>
    <row r="1" spans="1:17" ht="15.75" x14ac:dyDescent="0.25">
      <c r="A1" s="123" t="s">
        <v>121</v>
      </c>
    </row>
    <row r="2" spans="1:17" ht="13.5" customHeight="1" x14ac:dyDescent="0.15">
      <c r="A2" s="60"/>
      <c r="B2" s="60"/>
      <c r="C2" s="60"/>
    </row>
    <row r="3" spans="1:17" ht="14.25" customHeight="1" thickBot="1" x14ac:dyDescent="0.2">
      <c r="A3" s="223" t="s">
        <v>112</v>
      </c>
      <c r="B3" s="223"/>
      <c r="E3" s="231" t="s">
        <v>114</v>
      </c>
      <c r="F3" s="231"/>
      <c r="G3" s="231"/>
      <c r="H3" s="231"/>
      <c r="I3" s="231"/>
    </row>
    <row r="4" spans="1:17" ht="15" x14ac:dyDescent="0.25">
      <c r="A4" s="62" t="s">
        <v>72</v>
      </c>
      <c r="B4" s="62" t="s">
        <v>3</v>
      </c>
      <c r="C4" s="62" t="s">
        <v>2</v>
      </c>
      <c r="E4" s="225" t="s">
        <v>4</v>
      </c>
      <c r="F4" s="232" t="s">
        <v>115</v>
      </c>
      <c r="G4" s="233"/>
      <c r="H4" s="233"/>
      <c r="I4" s="234"/>
      <c r="J4" s="232" t="s">
        <v>116</v>
      </c>
      <c r="K4" s="233"/>
      <c r="L4" s="233"/>
      <c r="M4" s="234"/>
      <c r="N4" s="227" t="s">
        <v>117</v>
      </c>
      <c r="O4" s="227"/>
      <c r="P4" s="227"/>
      <c r="Q4" s="235"/>
    </row>
    <row r="5" spans="1:17" ht="15" x14ac:dyDescent="0.25">
      <c r="A5" s="63" t="s">
        <v>76</v>
      </c>
      <c r="B5" s="61">
        <v>110578870235</v>
      </c>
      <c r="C5" s="61">
        <v>1739927</v>
      </c>
      <c r="E5" s="226"/>
      <c r="F5" s="124" t="s">
        <v>5</v>
      </c>
      <c r="G5" s="124" t="s">
        <v>6</v>
      </c>
      <c r="H5" s="125" t="s">
        <v>15</v>
      </c>
      <c r="I5" s="126" t="s">
        <v>7</v>
      </c>
      <c r="J5" s="124" t="s">
        <v>5</v>
      </c>
      <c r="K5" s="124" t="s">
        <v>6</v>
      </c>
      <c r="L5" s="125" t="s">
        <v>15</v>
      </c>
      <c r="M5" s="125" t="s">
        <v>7</v>
      </c>
      <c r="N5" s="127" t="s">
        <v>5</v>
      </c>
      <c r="O5" s="124" t="s">
        <v>6</v>
      </c>
      <c r="P5" s="125" t="s">
        <v>15</v>
      </c>
      <c r="Q5" s="125" t="s">
        <v>7</v>
      </c>
    </row>
    <row r="6" spans="1:17" ht="15" x14ac:dyDescent="0.25">
      <c r="A6" s="63" t="s">
        <v>110</v>
      </c>
      <c r="B6" s="61">
        <v>112897872398</v>
      </c>
      <c r="C6" s="61">
        <v>1812665</v>
      </c>
      <c r="E6" s="69" t="s">
        <v>8</v>
      </c>
      <c r="F6" s="74">
        <v>37</v>
      </c>
      <c r="G6" s="74">
        <v>4</v>
      </c>
      <c r="H6" s="114">
        <f>F6+G6</f>
        <v>41</v>
      </c>
      <c r="I6" s="111">
        <f>ROUND(H6/$H$13,3)</f>
        <v>0.63100000000000001</v>
      </c>
      <c r="J6" s="75">
        <v>24</v>
      </c>
      <c r="K6" s="74">
        <v>6</v>
      </c>
      <c r="L6" s="114">
        <f t="shared" ref="L6:L13" si="0">J6+K6</f>
        <v>30</v>
      </c>
      <c r="M6" s="117">
        <f>ROUND(L6/$L$13,3)</f>
        <v>0.54500000000000004</v>
      </c>
      <c r="N6" s="75">
        <v>35</v>
      </c>
      <c r="O6" s="74">
        <v>8</v>
      </c>
      <c r="P6" s="114">
        <f t="shared" ref="P6:P13" si="1">N6+O6</f>
        <v>43</v>
      </c>
      <c r="Q6" s="117">
        <f>ROUND(P6/$P$13,3)</f>
        <v>0.65200000000000002</v>
      </c>
    </row>
    <row r="7" spans="1:17" ht="15" x14ac:dyDescent="0.25">
      <c r="A7" s="63" t="s">
        <v>111</v>
      </c>
      <c r="B7" s="61">
        <v>114787135570</v>
      </c>
      <c r="C7" s="61">
        <v>1858782</v>
      </c>
      <c r="E7" s="70" t="s">
        <v>9</v>
      </c>
      <c r="F7" s="76">
        <v>3</v>
      </c>
      <c r="G7" s="76">
        <v>1</v>
      </c>
      <c r="H7" s="115">
        <f t="shared" ref="H7:H13" si="2">F7+G7</f>
        <v>4</v>
      </c>
      <c r="I7" s="112">
        <f>ROUND(H7/$H$13,3)</f>
        <v>6.2E-2</v>
      </c>
      <c r="J7" s="77">
        <v>3</v>
      </c>
      <c r="K7" s="76">
        <v>0</v>
      </c>
      <c r="L7" s="115">
        <f t="shared" si="0"/>
        <v>3</v>
      </c>
      <c r="M7" s="116">
        <f t="shared" ref="M7:M12" si="3">ROUND(L7/$L$13,3)</f>
        <v>5.5E-2</v>
      </c>
      <c r="N7" s="77">
        <v>2</v>
      </c>
      <c r="O7" s="76">
        <v>0</v>
      </c>
      <c r="P7" s="115">
        <f t="shared" si="1"/>
        <v>2</v>
      </c>
      <c r="Q7" s="116">
        <f t="shared" ref="Q7:Q12" si="4">ROUND(P7/$P$13,3)</f>
        <v>0.03</v>
      </c>
    </row>
    <row r="8" spans="1:17" ht="15" x14ac:dyDescent="0.25">
      <c r="A8" s="63" t="s">
        <v>122</v>
      </c>
      <c r="B8" s="61">
        <v>117769985779</v>
      </c>
      <c r="C8" s="61">
        <v>1898789</v>
      </c>
      <c r="E8" s="70" t="s">
        <v>10</v>
      </c>
      <c r="F8" s="76">
        <v>0</v>
      </c>
      <c r="G8" s="76">
        <v>0</v>
      </c>
      <c r="H8" s="115">
        <f t="shared" si="2"/>
        <v>0</v>
      </c>
      <c r="I8" s="112">
        <f t="shared" ref="I8:I12" si="5">ROUND(H8/$H$13,3)</f>
        <v>0</v>
      </c>
      <c r="J8" s="77">
        <v>0</v>
      </c>
      <c r="K8" s="76">
        <v>0</v>
      </c>
      <c r="L8" s="115">
        <f t="shared" si="0"/>
        <v>0</v>
      </c>
      <c r="M8" s="116">
        <f t="shared" si="3"/>
        <v>0</v>
      </c>
      <c r="N8" s="77">
        <v>0</v>
      </c>
      <c r="O8" s="76">
        <v>0</v>
      </c>
      <c r="P8" s="115">
        <f t="shared" si="1"/>
        <v>0</v>
      </c>
      <c r="Q8" s="116">
        <f t="shared" si="4"/>
        <v>0</v>
      </c>
    </row>
    <row r="9" spans="1:17" ht="15" x14ac:dyDescent="0.25">
      <c r="A9" s="63" t="s">
        <v>124</v>
      </c>
      <c r="B9" s="61">
        <v>120619131323</v>
      </c>
      <c r="C9" s="61">
        <v>1934921</v>
      </c>
      <c r="E9" s="70" t="s">
        <v>11</v>
      </c>
      <c r="F9" s="76">
        <v>3</v>
      </c>
      <c r="G9" s="76">
        <v>1</v>
      </c>
      <c r="H9" s="115">
        <f t="shared" si="2"/>
        <v>4</v>
      </c>
      <c r="I9" s="112">
        <f t="shared" si="5"/>
        <v>6.2E-2</v>
      </c>
      <c r="J9" s="77">
        <v>1</v>
      </c>
      <c r="K9" s="76">
        <v>0</v>
      </c>
      <c r="L9" s="115">
        <f t="shared" si="0"/>
        <v>1</v>
      </c>
      <c r="M9" s="116">
        <f t="shared" si="3"/>
        <v>1.7999999999999999E-2</v>
      </c>
      <c r="N9" s="77">
        <v>0</v>
      </c>
      <c r="O9" s="76">
        <v>2</v>
      </c>
      <c r="P9" s="115">
        <f t="shared" si="1"/>
        <v>2</v>
      </c>
      <c r="Q9" s="116">
        <f t="shared" si="4"/>
        <v>0.03</v>
      </c>
    </row>
    <row r="10" spans="1:17" ht="15" customHeight="1" x14ac:dyDescent="0.25">
      <c r="A10" s="64"/>
      <c r="B10" s="65"/>
      <c r="C10" s="65"/>
      <c r="E10" s="70" t="s">
        <v>12</v>
      </c>
      <c r="F10" s="76">
        <v>1</v>
      </c>
      <c r="G10" s="76">
        <v>1</v>
      </c>
      <c r="H10" s="115">
        <f t="shared" si="2"/>
        <v>2</v>
      </c>
      <c r="I10" s="112">
        <f t="shared" si="5"/>
        <v>3.1E-2</v>
      </c>
      <c r="J10" s="77">
        <v>2</v>
      </c>
      <c r="K10" s="76">
        <v>0</v>
      </c>
      <c r="L10" s="115">
        <f t="shared" si="0"/>
        <v>2</v>
      </c>
      <c r="M10" s="116">
        <f t="shared" si="3"/>
        <v>3.5999999999999997E-2</v>
      </c>
      <c r="N10" s="77">
        <v>1</v>
      </c>
      <c r="O10" s="76">
        <v>0</v>
      </c>
      <c r="P10" s="115">
        <f t="shared" si="1"/>
        <v>1</v>
      </c>
      <c r="Q10" s="116">
        <f t="shared" si="4"/>
        <v>1.4999999999999999E-2</v>
      </c>
    </row>
    <row r="11" spans="1:17" ht="15" customHeight="1" x14ac:dyDescent="0.2">
      <c r="A11" s="224" t="s">
        <v>113</v>
      </c>
      <c r="B11" s="224"/>
      <c r="C11" s="224"/>
      <c r="E11" s="71" t="s">
        <v>13</v>
      </c>
      <c r="F11" s="76">
        <v>2</v>
      </c>
      <c r="G11" s="76">
        <v>0</v>
      </c>
      <c r="H11" s="115">
        <f t="shared" si="2"/>
        <v>2</v>
      </c>
      <c r="I11" s="112">
        <f t="shared" si="5"/>
        <v>3.1E-2</v>
      </c>
      <c r="J11" s="77">
        <v>1</v>
      </c>
      <c r="K11" s="76">
        <v>0</v>
      </c>
      <c r="L11" s="115">
        <f t="shared" si="0"/>
        <v>1</v>
      </c>
      <c r="M11" s="116">
        <f t="shared" si="3"/>
        <v>1.7999999999999999E-2</v>
      </c>
      <c r="N11" s="77">
        <v>3</v>
      </c>
      <c r="O11" s="76">
        <v>0</v>
      </c>
      <c r="P11" s="115">
        <f t="shared" si="1"/>
        <v>3</v>
      </c>
      <c r="Q11" s="116">
        <f t="shared" si="4"/>
        <v>4.4999999999999998E-2</v>
      </c>
    </row>
    <row r="12" spans="1:17" ht="15" x14ac:dyDescent="0.25">
      <c r="A12" s="62" t="s">
        <v>72</v>
      </c>
      <c r="B12" s="62" t="s">
        <v>3</v>
      </c>
      <c r="C12" s="62" t="s">
        <v>2</v>
      </c>
      <c r="E12" s="70" t="s">
        <v>14</v>
      </c>
      <c r="F12" s="76">
        <v>12</v>
      </c>
      <c r="G12" s="76">
        <v>0</v>
      </c>
      <c r="H12" s="115">
        <f t="shared" si="2"/>
        <v>12</v>
      </c>
      <c r="I12" s="112">
        <f t="shared" si="5"/>
        <v>0.185</v>
      </c>
      <c r="J12" s="77">
        <v>15</v>
      </c>
      <c r="K12" s="76">
        <v>3</v>
      </c>
      <c r="L12" s="115">
        <f t="shared" si="0"/>
        <v>18</v>
      </c>
      <c r="M12" s="116">
        <f t="shared" si="3"/>
        <v>0.32700000000000001</v>
      </c>
      <c r="N12" s="77">
        <v>12</v>
      </c>
      <c r="O12" s="76">
        <v>3</v>
      </c>
      <c r="P12" s="115">
        <f t="shared" si="1"/>
        <v>15</v>
      </c>
      <c r="Q12" s="116">
        <f t="shared" si="4"/>
        <v>0.22700000000000001</v>
      </c>
    </row>
    <row r="13" spans="1:17" ht="15" x14ac:dyDescent="0.25">
      <c r="A13" s="58" t="str">
        <f>A5</f>
        <v>平成26年度</v>
      </c>
      <c r="B13" s="59">
        <f>B5/100000000</f>
        <v>1105.78870235</v>
      </c>
      <c r="C13" s="59">
        <f>C5/10000</f>
        <v>173.99270000000001</v>
      </c>
      <c r="E13" s="72" t="s">
        <v>15</v>
      </c>
      <c r="F13" s="115">
        <f>SUM(F6:F12)</f>
        <v>58</v>
      </c>
      <c r="G13" s="115">
        <f>SUM(G6:G12)</f>
        <v>7</v>
      </c>
      <c r="H13" s="115">
        <f t="shared" si="2"/>
        <v>65</v>
      </c>
      <c r="I13" s="112">
        <v>1</v>
      </c>
      <c r="J13" s="115">
        <f>SUM(J6:J12)</f>
        <v>46</v>
      </c>
      <c r="K13" s="115">
        <f>SUM(K6:K12)</f>
        <v>9</v>
      </c>
      <c r="L13" s="115">
        <f t="shared" si="0"/>
        <v>55</v>
      </c>
      <c r="M13" s="116">
        <v>1</v>
      </c>
      <c r="N13" s="141">
        <f>SUM(N6:N12)</f>
        <v>53</v>
      </c>
      <c r="O13" s="115">
        <f>SUM(O6:O12)</f>
        <v>13</v>
      </c>
      <c r="P13" s="115">
        <f t="shared" si="1"/>
        <v>66</v>
      </c>
      <c r="Q13" s="116">
        <v>1</v>
      </c>
    </row>
    <row r="14" spans="1:17" ht="15.75" thickBot="1" x14ac:dyDescent="0.3">
      <c r="A14" s="58" t="str">
        <f t="shared" ref="A14:A17" si="6">A6</f>
        <v>平成27年度</v>
      </c>
      <c r="B14" s="59">
        <f t="shared" ref="B14:B17" si="7">B6/100000000</f>
        <v>1128.97872398</v>
      </c>
      <c r="C14" s="59">
        <f t="shared" ref="C14:C17" si="8">C6/10000</f>
        <v>181.26650000000001</v>
      </c>
      <c r="E14" s="73" t="s">
        <v>16</v>
      </c>
      <c r="F14" s="109">
        <f>ROUND(F13/$H$13,3)</f>
        <v>0.89200000000000002</v>
      </c>
      <c r="G14" s="109">
        <f>ROUND(G13/$H$13,3)</f>
        <v>0.108</v>
      </c>
      <c r="H14" s="109" t="s">
        <v>119</v>
      </c>
      <c r="I14" s="110">
        <v>1</v>
      </c>
      <c r="J14" s="109">
        <f>ROUND(J13/$L$13,3)</f>
        <v>0.83599999999999997</v>
      </c>
      <c r="K14" s="109">
        <f>ROUND(K13/$L$13,3)</f>
        <v>0.16400000000000001</v>
      </c>
      <c r="L14" s="109" t="s">
        <v>120</v>
      </c>
      <c r="M14" s="109">
        <v>1</v>
      </c>
      <c r="N14" s="118">
        <f>ROUND(N13/$P$13,3)</f>
        <v>0.80300000000000005</v>
      </c>
      <c r="O14" s="109">
        <f>ROUND(O13/$P$13,3)</f>
        <v>0.19700000000000001</v>
      </c>
      <c r="P14" s="109" t="s">
        <v>120</v>
      </c>
      <c r="Q14" s="109">
        <v>1</v>
      </c>
    </row>
    <row r="15" spans="1:17" ht="16.5" thickTop="1" thickBot="1" x14ac:dyDescent="0.3">
      <c r="A15" s="58" t="str">
        <f t="shared" si="6"/>
        <v>平成28年度</v>
      </c>
      <c r="B15" s="59">
        <f t="shared" si="7"/>
        <v>1147.8713557000001</v>
      </c>
      <c r="C15" s="59">
        <f t="shared" si="8"/>
        <v>185.87819999999999</v>
      </c>
      <c r="E15" s="107" t="s">
        <v>17</v>
      </c>
      <c r="F15" s="108">
        <v>10</v>
      </c>
      <c r="G15" s="128"/>
      <c r="H15" s="113">
        <f>F15</f>
        <v>10</v>
      </c>
      <c r="I15" s="128"/>
      <c r="J15" s="108">
        <v>3</v>
      </c>
      <c r="K15" s="129"/>
      <c r="L15" s="113">
        <f>J15</f>
        <v>3</v>
      </c>
      <c r="M15" s="129"/>
      <c r="N15" s="120">
        <v>7</v>
      </c>
      <c r="O15" s="121"/>
      <c r="P15" s="122">
        <f>N15</f>
        <v>7</v>
      </c>
      <c r="Q15" s="121"/>
    </row>
    <row r="16" spans="1:17" ht="15.75" x14ac:dyDescent="0.25">
      <c r="A16" s="58" t="str">
        <f t="shared" si="6"/>
        <v>平成29年度</v>
      </c>
      <c r="B16" s="59">
        <f t="shared" si="7"/>
        <v>1177.6998577899999</v>
      </c>
      <c r="C16" s="59">
        <f t="shared" si="8"/>
        <v>189.87889999999999</v>
      </c>
      <c r="E16" s="236" t="s">
        <v>4</v>
      </c>
      <c r="F16" s="227" t="s">
        <v>123</v>
      </c>
      <c r="G16" s="228"/>
      <c r="H16" s="228"/>
      <c r="I16" s="229"/>
      <c r="J16" s="227" t="s">
        <v>125</v>
      </c>
      <c r="K16" s="228"/>
      <c r="L16" s="228"/>
      <c r="M16" s="229"/>
    </row>
    <row r="17" spans="1:13" ht="15" customHeight="1" x14ac:dyDescent="0.25">
      <c r="A17" s="58" t="str">
        <f t="shared" si="6"/>
        <v>平成30年度</v>
      </c>
      <c r="B17" s="59">
        <f t="shared" si="7"/>
        <v>1206.1913132300001</v>
      </c>
      <c r="C17" s="59">
        <f t="shared" si="8"/>
        <v>193.49209999999999</v>
      </c>
      <c r="E17" s="237"/>
      <c r="F17" s="127" t="s">
        <v>5</v>
      </c>
      <c r="G17" s="124" t="s">
        <v>6</v>
      </c>
      <c r="H17" s="125" t="s">
        <v>15</v>
      </c>
      <c r="I17" s="125" t="s">
        <v>7</v>
      </c>
      <c r="J17" s="127" t="s">
        <v>5</v>
      </c>
      <c r="K17" s="124" t="s">
        <v>6</v>
      </c>
      <c r="L17" s="125" t="s">
        <v>15</v>
      </c>
      <c r="M17" s="125" t="s">
        <v>7</v>
      </c>
    </row>
    <row r="18" spans="1:13" ht="14.25" x14ac:dyDescent="0.2">
      <c r="E18" s="101" t="s">
        <v>8</v>
      </c>
      <c r="F18" s="75">
        <v>20</v>
      </c>
      <c r="G18" s="74">
        <v>7</v>
      </c>
      <c r="H18" s="114">
        <f>F18+G18</f>
        <v>27</v>
      </c>
      <c r="I18" s="117">
        <f>ROUND(H18/$H$25,3)</f>
        <v>0.40300000000000002</v>
      </c>
      <c r="J18" s="75">
        <v>37</v>
      </c>
      <c r="K18" s="74">
        <v>17</v>
      </c>
      <c r="L18" s="114">
        <f t="shared" ref="L18:L24" si="9">J18+K18</f>
        <v>54</v>
      </c>
      <c r="M18" s="117">
        <f>ROUND(L18/$L$25,3)</f>
        <v>0.68400000000000005</v>
      </c>
    </row>
    <row r="19" spans="1:13" ht="14.25" x14ac:dyDescent="0.2">
      <c r="E19" s="102" t="s">
        <v>9</v>
      </c>
      <c r="F19" s="77">
        <v>3</v>
      </c>
      <c r="G19" s="76">
        <v>1</v>
      </c>
      <c r="H19" s="114">
        <f t="shared" ref="H19:H25" si="10">F19+G19</f>
        <v>4</v>
      </c>
      <c r="I19" s="116">
        <f t="shared" ref="I19:I24" si="11">ROUND(H19/$H$25,3)</f>
        <v>0.06</v>
      </c>
      <c r="J19" s="77">
        <v>4</v>
      </c>
      <c r="K19" s="76">
        <v>1</v>
      </c>
      <c r="L19" s="114">
        <f t="shared" si="9"/>
        <v>5</v>
      </c>
      <c r="M19" s="116">
        <f t="shared" ref="M19:M24" si="12">ROUND(L19/$L$25,3)</f>
        <v>6.3E-2</v>
      </c>
    </row>
    <row r="20" spans="1:13" ht="14.25" x14ac:dyDescent="0.2">
      <c r="E20" s="102" t="s">
        <v>10</v>
      </c>
      <c r="F20" s="77">
        <v>3</v>
      </c>
      <c r="G20" s="76">
        <v>0</v>
      </c>
      <c r="H20" s="115">
        <f t="shared" si="10"/>
        <v>3</v>
      </c>
      <c r="I20" s="116">
        <f t="shared" si="11"/>
        <v>4.4999999999999998E-2</v>
      </c>
      <c r="J20" s="77">
        <v>4</v>
      </c>
      <c r="K20" s="76">
        <v>0</v>
      </c>
      <c r="L20" s="115">
        <f t="shared" si="9"/>
        <v>4</v>
      </c>
      <c r="M20" s="116">
        <f t="shared" si="12"/>
        <v>5.0999999999999997E-2</v>
      </c>
    </row>
    <row r="21" spans="1:13" ht="14.25" x14ac:dyDescent="0.2">
      <c r="E21" s="102" t="s">
        <v>11</v>
      </c>
      <c r="F21" s="77">
        <v>0</v>
      </c>
      <c r="G21" s="76">
        <v>1</v>
      </c>
      <c r="H21" s="115">
        <f t="shared" si="10"/>
        <v>1</v>
      </c>
      <c r="I21" s="116">
        <f t="shared" si="11"/>
        <v>1.4999999999999999E-2</v>
      </c>
      <c r="J21" s="77">
        <v>2</v>
      </c>
      <c r="K21" s="76">
        <v>0</v>
      </c>
      <c r="L21" s="115">
        <f t="shared" si="9"/>
        <v>2</v>
      </c>
      <c r="M21" s="116">
        <f t="shared" si="12"/>
        <v>2.5000000000000001E-2</v>
      </c>
    </row>
    <row r="22" spans="1:13" ht="14.25" x14ac:dyDescent="0.2">
      <c r="E22" s="102" t="s">
        <v>12</v>
      </c>
      <c r="F22" s="77">
        <v>1</v>
      </c>
      <c r="G22" s="76">
        <v>0</v>
      </c>
      <c r="H22" s="115">
        <f t="shared" si="10"/>
        <v>1</v>
      </c>
      <c r="I22" s="116">
        <f t="shared" si="11"/>
        <v>1.4999999999999999E-2</v>
      </c>
      <c r="J22" s="77">
        <v>0</v>
      </c>
      <c r="K22" s="76">
        <v>0</v>
      </c>
      <c r="L22" s="115">
        <f t="shared" si="9"/>
        <v>0</v>
      </c>
      <c r="M22" s="116">
        <f t="shared" si="12"/>
        <v>0</v>
      </c>
    </row>
    <row r="23" spans="1:13" ht="14.25" x14ac:dyDescent="0.2">
      <c r="E23" s="103" t="s">
        <v>13</v>
      </c>
      <c r="F23" s="77">
        <v>2</v>
      </c>
      <c r="G23" s="76">
        <v>0</v>
      </c>
      <c r="H23" s="115">
        <f t="shared" si="10"/>
        <v>2</v>
      </c>
      <c r="I23" s="116">
        <f t="shared" si="11"/>
        <v>0.03</v>
      </c>
      <c r="J23" s="77">
        <v>3</v>
      </c>
      <c r="K23" s="76">
        <v>0</v>
      </c>
      <c r="L23" s="115">
        <f t="shared" si="9"/>
        <v>3</v>
      </c>
      <c r="M23" s="116">
        <f t="shared" si="12"/>
        <v>3.7999999999999999E-2</v>
      </c>
    </row>
    <row r="24" spans="1:13" ht="14.25" x14ac:dyDescent="0.2">
      <c r="E24" s="102" t="s">
        <v>14</v>
      </c>
      <c r="F24" s="77">
        <v>22</v>
      </c>
      <c r="G24" s="76">
        <v>7</v>
      </c>
      <c r="H24" s="115">
        <f t="shared" si="10"/>
        <v>29</v>
      </c>
      <c r="I24" s="116">
        <f t="shared" si="11"/>
        <v>0.433</v>
      </c>
      <c r="J24" s="77">
        <v>7</v>
      </c>
      <c r="K24" s="76">
        <v>4</v>
      </c>
      <c r="L24" s="115">
        <f t="shared" si="9"/>
        <v>11</v>
      </c>
      <c r="M24" s="116">
        <f t="shared" si="12"/>
        <v>0.13900000000000001</v>
      </c>
    </row>
    <row r="25" spans="1:13" ht="14.25" x14ac:dyDescent="0.2">
      <c r="E25" s="104" t="s">
        <v>15</v>
      </c>
      <c r="F25" s="141">
        <f>SUM(F18:F24)</f>
        <v>51</v>
      </c>
      <c r="G25" s="115">
        <f>SUM(G18:G24)</f>
        <v>16</v>
      </c>
      <c r="H25" s="115">
        <f t="shared" si="10"/>
        <v>67</v>
      </c>
      <c r="I25" s="116">
        <v>1</v>
      </c>
      <c r="J25" s="141">
        <f>SUM(J18:J24)</f>
        <v>57</v>
      </c>
      <c r="K25" s="115">
        <f>SUM(K18:K24)</f>
        <v>22</v>
      </c>
      <c r="L25" s="115">
        <f t="shared" ref="L25" si="13">J25+K25</f>
        <v>79</v>
      </c>
      <c r="M25" s="116">
        <v>1</v>
      </c>
    </row>
    <row r="26" spans="1:13" ht="15" thickBot="1" x14ac:dyDescent="0.25">
      <c r="E26" s="105" t="s">
        <v>16</v>
      </c>
      <c r="F26" s="118">
        <f>ROUND(F25/$H$25,3)</f>
        <v>0.76100000000000001</v>
      </c>
      <c r="G26" s="109">
        <f>ROUND(G25/$H$25,3)</f>
        <v>0.23899999999999999</v>
      </c>
      <c r="H26" s="109" t="s">
        <v>119</v>
      </c>
      <c r="I26" s="109">
        <f>F26+G26</f>
        <v>1</v>
      </c>
      <c r="J26" s="118">
        <f>ROUND(J25/$L$25,3)</f>
        <v>0.72199999999999998</v>
      </c>
      <c r="K26" s="109">
        <f>ROUND(K25/$L$25,3)</f>
        <v>0.27800000000000002</v>
      </c>
      <c r="L26" s="109" t="s">
        <v>119</v>
      </c>
      <c r="M26" s="109">
        <f>J26+K26</f>
        <v>1</v>
      </c>
    </row>
    <row r="27" spans="1:13" ht="15" thickTop="1" x14ac:dyDescent="0.2">
      <c r="E27" s="106" t="s">
        <v>17</v>
      </c>
      <c r="F27" s="78">
        <v>6</v>
      </c>
      <c r="G27" s="121"/>
      <c r="H27" s="119">
        <f>F27</f>
        <v>6</v>
      </c>
      <c r="I27" s="121"/>
      <c r="J27" s="78">
        <v>24</v>
      </c>
      <c r="K27" s="121"/>
      <c r="L27" s="119">
        <f>J27</f>
        <v>24</v>
      </c>
      <c r="M27" s="121"/>
    </row>
    <row r="28" spans="1:13" ht="14.25" customHeight="1" x14ac:dyDescent="0.15"/>
    <row r="29" spans="1:13" ht="14.25" x14ac:dyDescent="0.15">
      <c r="E29" s="230" t="s">
        <v>118</v>
      </c>
      <c r="F29" s="230"/>
      <c r="G29" s="230"/>
      <c r="H29" s="230"/>
    </row>
    <row r="30" spans="1:13" ht="15" x14ac:dyDescent="0.25">
      <c r="E30" s="62" t="s">
        <v>72</v>
      </c>
      <c r="F30" s="80" t="s">
        <v>5</v>
      </c>
      <c r="G30" s="80" t="s">
        <v>6</v>
      </c>
      <c r="H30" s="80" t="s">
        <v>15</v>
      </c>
    </row>
    <row r="31" spans="1:13" ht="15" x14ac:dyDescent="0.25">
      <c r="E31" s="58" t="str">
        <f>F4</f>
        <v>平成26年度</v>
      </c>
      <c r="F31" s="79">
        <f>F13</f>
        <v>58</v>
      </c>
      <c r="G31" s="79">
        <f>G13</f>
        <v>7</v>
      </c>
      <c r="H31" s="79">
        <f>H13</f>
        <v>65</v>
      </c>
    </row>
    <row r="32" spans="1:13" ht="14.25" customHeight="1" x14ac:dyDescent="0.25">
      <c r="E32" s="58" t="str">
        <f>J4</f>
        <v>平成27年度</v>
      </c>
      <c r="F32" s="79">
        <f>J13</f>
        <v>46</v>
      </c>
      <c r="G32" s="79">
        <f>K13</f>
        <v>9</v>
      </c>
      <c r="H32" s="79">
        <f>L13</f>
        <v>55</v>
      </c>
    </row>
    <row r="33" spans="5:8" ht="15" x14ac:dyDescent="0.25">
      <c r="E33" s="58" t="str">
        <f>N4</f>
        <v>平成28年度</v>
      </c>
      <c r="F33" s="79">
        <f>N13</f>
        <v>53</v>
      </c>
      <c r="G33" s="79">
        <f>O13</f>
        <v>13</v>
      </c>
      <c r="H33" s="79">
        <f>P13</f>
        <v>66</v>
      </c>
    </row>
    <row r="34" spans="5:8" ht="15" x14ac:dyDescent="0.25">
      <c r="E34" s="58" t="str">
        <f>F16</f>
        <v>平成29年度</v>
      </c>
      <c r="F34" s="79">
        <f>F25</f>
        <v>51</v>
      </c>
      <c r="G34" s="79">
        <f>G25</f>
        <v>16</v>
      </c>
      <c r="H34" s="79">
        <f>H25</f>
        <v>67</v>
      </c>
    </row>
    <row r="35" spans="5:8" ht="15" x14ac:dyDescent="0.25">
      <c r="E35" s="58" t="str">
        <f>J16</f>
        <v>平成30年度</v>
      </c>
      <c r="F35" s="79">
        <f>J25</f>
        <v>57</v>
      </c>
      <c r="G35" s="79">
        <f>K25</f>
        <v>22</v>
      </c>
      <c r="H35" s="79">
        <f>L25</f>
        <v>79</v>
      </c>
    </row>
  </sheetData>
  <mergeCells count="11">
    <mergeCell ref="J16:M16"/>
    <mergeCell ref="E3:I3"/>
    <mergeCell ref="F4:I4"/>
    <mergeCell ref="J4:M4"/>
    <mergeCell ref="N4:Q4"/>
    <mergeCell ref="E16:E17"/>
    <mergeCell ref="A3:B3"/>
    <mergeCell ref="A11:C11"/>
    <mergeCell ref="E4:E5"/>
    <mergeCell ref="F16:I16"/>
    <mergeCell ref="E29:H29"/>
  </mergeCells>
  <phoneticPr fontId="3"/>
  <pageMargins left="0" right="0" top="0" bottom="0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①サービス種類別利用件数の状況</vt:lpstr>
      <vt:lpstr>②サービス種類別保険給付額の状況</vt:lpstr>
      <vt:lpstr>③介護保険受付件数及び給付費の推移</vt:lpstr>
      <vt:lpstr>④相談・苦情の件数</vt:lpstr>
      <vt:lpstr>グラフデータ</vt:lpstr>
      <vt:lpstr>①サービス種類別利用件数の状況!Print_Area</vt:lpstr>
      <vt:lpstr>②サービス種類別保険給付額の状況!Print_Area</vt:lpstr>
      <vt:lpstr>③介護保険受付件数及び給付費の推移!Print_Area</vt:lpstr>
      <vt:lpstr>④相談・苦情の件数!Print_Area</vt:lpstr>
      <vt:lpstr>グラフデータ!Print_Area</vt:lpstr>
    </vt:vector>
  </TitlesOfParts>
  <Company>岩手県国保連合会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岩手県国保連合会</dc:creator>
  <cp:lastModifiedBy>iwtgm0095-1a</cp:lastModifiedBy>
  <cp:lastPrinted>2021-02-09T01:06:03Z</cp:lastPrinted>
  <dcterms:created xsi:type="dcterms:W3CDTF">2006-11-10T05:37:03Z</dcterms:created>
  <dcterms:modified xsi:type="dcterms:W3CDTF">2021-02-09T01:15:02Z</dcterms:modified>
</cp:coreProperties>
</file>